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<sst xmlns="http://schemas.openxmlformats.org/spreadsheetml/2006/main" count="1981" uniqueCount="490">
  <si>
    <t>永修县环城西路周边二期（一中北路除外）国有土地上被征收房屋调查结果公示表</t>
  </si>
  <si>
    <t>序号</t>
  </si>
  <si>
    <t>编号</t>
  </si>
  <si>
    <t>产权人或
现居住人</t>
  </si>
  <si>
    <t>委估对象</t>
  </si>
  <si>
    <t>结构</t>
  </si>
  <si>
    <t>面积(㎡)</t>
  </si>
  <si>
    <t>1附属物面积(㎡)</t>
  </si>
  <si>
    <t>2附属物面积/体积(㎡/m³)</t>
  </si>
  <si>
    <t>备  注</t>
  </si>
  <si>
    <t>QG065</t>
  </si>
  <si>
    <t>王*</t>
  </si>
  <si>
    <t>住宅</t>
  </si>
  <si>
    <t>砖木</t>
  </si>
  <si>
    <t>自建</t>
  </si>
  <si>
    <t>砖混（二类）</t>
  </si>
  <si>
    <t>H=3.1m</t>
  </si>
  <si>
    <t>自建（厨房）</t>
  </si>
  <si>
    <t>砖木（三类）</t>
  </si>
  <si>
    <t>H=2.23m</t>
  </si>
  <si>
    <t>棚</t>
  </si>
  <si>
    <t>化粪池</t>
  </si>
  <si>
    <t>围墙</t>
  </si>
  <si>
    <t>砖</t>
  </si>
  <si>
    <t>水泥地面</t>
  </si>
  <si>
    <t>砼</t>
  </si>
  <si>
    <t>QG066</t>
  </si>
  <si>
    <t>付*斌</t>
  </si>
  <si>
    <t>砖木（二类）</t>
  </si>
  <si>
    <t>H=3.2m</t>
  </si>
  <si>
    <t>简易棚（有柱）</t>
  </si>
  <si>
    <t>QG067</t>
  </si>
  <si>
    <t>童*</t>
  </si>
  <si>
    <t>木板</t>
  </si>
  <si>
    <t>QG068</t>
  </si>
  <si>
    <t>鲁*云</t>
  </si>
  <si>
    <t>H=2.75m</t>
  </si>
  <si>
    <t>简易棚（无柱）</t>
  </si>
  <si>
    <t>QG069</t>
  </si>
  <si>
    <t>宋*婷</t>
  </si>
  <si>
    <t>H=2.9m</t>
  </si>
  <si>
    <t>H=2.85</t>
  </si>
  <si>
    <t>透光瓦棚</t>
  </si>
  <si>
    <t>过道棚</t>
  </si>
  <si>
    <t>护坡</t>
  </si>
  <si>
    <t>QG070</t>
  </si>
  <si>
    <t>齐*利、刘*政</t>
  </si>
  <si>
    <t>砖混</t>
  </si>
  <si>
    <t>自建1</t>
  </si>
  <si>
    <t>自建（卫生间）2</t>
  </si>
  <si>
    <t>砖混（三类）</t>
  </si>
  <si>
    <t>借墙H=2.46m</t>
  </si>
  <si>
    <t>自建2</t>
  </si>
  <si>
    <t>借墙H=2.68m</t>
  </si>
  <si>
    <t>借墙H=2.8m</t>
  </si>
  <si>
    <t>借墙H=2.9m</t>
  </si>
  <si>
    <t>棚1</t>
  </si>
  <si>
    <t>树脂瓦棚（有柱）1</t>
  </si>
  <si>
    <t>QG071</t>
  </si>
  <si>
    <t>闵*和</t>
  </si>
  <si>
    <t>棚3</t>
  </si>
  <si>
    <t>H=2m</t>
  </si>
  <si>
    <t>棚2</t>
  </si>
  <si>
    <t>H=1.8m</t>
  </si>
  <si>
    <t>简易棚（无柱）2</t>
  </si>
  <si>
    <t>厕所2</t>
  </si>
  <si>
    <t>棚（天井）</t>
  </si>
  <si>
    <t>QG072</t>
  </si>
  <si>
    <t>邓*、郝*林</t>
  </si>
  <si>
    <t>QG073</t>
  </si>
  <si>
    <t>宁*</t>
  </si>
  <si>
    <t>QG074</t>
  </si>
  <si>
    <t>邓*永</t>
  </si>
  <si>
    <t>QG075</t>
  </si>
  <si>
    <t>余*鹏、饶*平</t>
  </si>
  <si>
    <t>玻璃房</t>
  </si>
  <si>
    <t>QG076</t>
  </si>
  <si>
    <t>杨*</t>
  </si>
  <si>
    <t>H=2.95m</t>
  </si>
  <si>
    <t>QG077</t>
  </si>
  <si>
    <t>电影院公房</t>
  </si>
  <si>
    <t>公房</t>
  </si>
  <si>
    <t>Q078</t>
  </si>
  <si>
    <t>殷*</t>
  </si>
  <si>
    <t>QG079</t>
  </si>
  <si>
    <t>中国银行股份有限公司永修支行</t>
  </si>
  <si>
    <t>食堂</t>
  </si>
  <si>
    <t>卫生间</t>
  </si>
  <si>
    <t>H=2.4m</t>
  </si>
  <si>
    <t>QG080</t>
  </si>
  <si>
    <t>徐*彪</t>
  </si>
  <si>
    <t>H=2.85m</t>
  </si>
  <si>
    <t>QG081</t>
  </si>
  <si>
    <t>陈*凤</t>
  </si>
  <si>
    <t>厕所</t>
  </si>
  <si>
    <t>QG082</t>
  </si>
  <si>
    <t>祝*福</t>
  </si>
  <si>
    <t>H=2.26m</t>
  </si>
  <si>
    <t>H=2m.</t>
  </si>
  <si>
    <t>H=1.6m</t>
  </si>
  <si>
    <t>简易棚</t>
  </si>
  <si>
    <t>钢棚</t>
  </si>
  <si>
    <t>QG083</t>
  </si>
  <si>
    <t>黎*女</t>
  </si>
  <si>
    <t>自建6</t>
  </si>
  <si>
    <t>自建（厨房）2</t>
  </si>
  <si>
    <t>H=2.8m</t>
  </si>
  <si>
    <t>自建3</t>
  </si>
  <si>
    <t>自建4</t>
  </si>
  <si>
    <t>自建5</t>
  </si>
  <si>
    <t>厕所3</t>
  </si>
  <si>
    <t>H＜2.2m</t>
  </si>
  <si>
    <t>棚5-1</t>
  </si>
  <si>
    <t>H=1.9m</t>
  </si>
  <si>
    <t>厕所5-3</t>
  </si>
  <si>
    <t>简易棚（无柱）5-2</t>
  </si>
  <si>
    <t>厕所6</t>
  </si>
  <si>
    <t>H=2.05m</t>
  </si>
  <si>
    <t>水池</t>
  </si>
  <si>
    <t>圆井</t>
  </si>
  <si>
    <t>QG084</t>
  </si>
  <si>
    <t>程*华</t>
  </si>
  <si>
    <t>QG085</t>
  </si>
  <si>
    <t>涂*斤</t>
  </si>
  <si>
    <t>H=2.1m</t>
  </si>
  <si>
    <t>QG086</t>
  </si>
  <si>
    <t>范*和</t>
  </si>
  <si>
    <t>H=2.21m</t>
  </si>
  <si>
    <t>QG087</t>
  </si>
  <si>
    <t>虞*书</t>
  </si>
  <si>
    <t>H=2.22m</t>
  </si>
  <si>
    <t>H=1.98m</t>
  </si>
  <si>
    <t>QG088</t>
  </si>
  <si>
    <t>倪*进、倪*生、倪*兰、倪*花、倪*花</t>
  </si>
  <si>
    <t>H=3m</t>
  </si>
  <si>
    <t>H=2.3m</t>
  </si>
  <si>
    <t>H=2.17m</t>
  </si>
  <si>
    <t>QG089</t>
  </si>
  <si>
    <t>陈*毛</t>
  </si>
  <si>
    <t>H=2.2m</t>
  </si>
  <si>
    <t>H=2.06m</t>
  </si>
  <si>
    <t>QG090</t>
  </si>
  <si>
    <t>虞*津</t>
  </si>
  <si>
    <t>H=2.27m</t>
  </si>
  <si>
    <t>QG091</t>
  </si>
  <si>
    <t>陈*泉</t>
  </si>
  <si>
    <t>QG092</t>
  </si>
  <si>
    <t>熊*友</t>
  </si>
  <si>
    <t>QG093</t>
  </si>
  <si>
    <t>陆*</t>
  </si>
  <si>
    <t>H=2.18m</t>
  </si>
  <si>
    <t>公共</t>
  </si>
  <si>
    <t>QG094</t>
  </si>
  <si>
    <t>郝*连</t>
  </si>
  <si>
    <t>QG095</t>
  </si>
  <si>
    <t>赵*柏、聂*生</t>
  </si>
  <si>
    <t>H=2.22m（聂）</t>
  </si>
  <si>
    <t>QG096</t>
  </si>
  <si>
    <t>饶*福</t>
  </si>
  <si>
    <t>H=2.5m</t>
  </si>
  <si>
    <t>H=2.25m</t>
  </si>
  <si>
    <t>H=2.16m</t>
  </si>
  <si>
    <t>QG097</t>
  </si>
  <si>
    <t>刘*光</t>
  </si>
  <si>
    <t>H=3.12m</t>
  </si>
  <si>
    <t>H=2.33m</t>
  </si>
  <si>
    <t>QG098</t>
  </si>
  <si>
    <t>余*金</t>
  </si>
  <si>
    <t>H=2.14m</t>
  </si>
  <si>
    <t>QG099</t>
  </si>
  <si>
    <t>高*香、陈*元</t>
  </si>
  <si>
    <t>过道棚2</t>
  </si>
  <si>
    <t>Q100-1</t>
  </si>
  <si>
    <t>胡*萍</t>
  </si>
  <si>
    <t>提供了证件</t>
  </si>
  <si>
    <t>大化粪池</t>
  </si>
  <si>
    <t>无顶围墙</t>
  </si>
  <si>
    <t>Q100-2</t>
  </si>
  <si>
    <t>杨*智、黄*红</t>
  </si>
  <si>
    <t>老宅</t>
  </si>
  <si>
    <t>H=2.35m</t>
  </si>
  <si>
    <t>石棉瓦</t>
  </si>
  <si>
    <t>鸡棚</t>
  </si>
  <si>
    <t>Q101</t>
  </si>
  <si>
    <t>张*</t>
  </si>
  <si>
    <t>自建8</t>
  </si>
  <si>
    <t>二层露台</t>
  </si>
  <si>
    <t>Q102</t>
  </si>
  <si>
    <t>漆*军</t>
  </si>
  <si>
    <t>H=2.65m</t>
  </si>
  <si>
    <t>棚4</t>
  </si>
  <si>
    <t>棚5左</t>
  </si>
  <si>
    <t>棚5右</t>
  </si>
  <si>
    <t>棚6</t>
  </si>
  <si>
    <t>杂棚7</t>
  </si>
  <si>
    <t>H=2.01m</t>
  </si>
  <si>
    <t>麻石</t>
  </si>
  <si>
    <t>Q103</t>
  </si>
  <si>
    <t>谭*月</t>
  </si>
  <si>
    <t>围合钢棚</t>
  </si>
  <si>
    <t>QG104</t>
  </si>
  <si>
    <t>黄*如</t>
  </si>
  <si>
    <t>Q105</t>
  </si>
  <si>
    <t>饶*林、潘*莲</t>
  </si>
  <si>
    <t>围合钢棚8、10</t>
  </si>
  <si>
    <t>石棉瓦棚9</t>
  </si>
  <si>
    <t>Q106</t>
  </si>
  <si>
    <t>杨*六</t>
  </si>
  <si>
    <t>Q107</t>
  </si>
  <si>
    <t>郭*志</t>
  </si>
  <si>
    <t>已房改</t>
  </si>
  <si>
    <t>厨房</t>
  </si>
  <si>
    <t>Q108</t>
  </si>
  <si>
    <t>徐*滨</t>
  </si>
  <si>
    <t>QG109</t>
  </si>
  <si>
    <t>饶*文</t>
  </si>
  <si>
    <t>走廊</t>
  </si>
  <si>
    <t>QG110-1</t>
  </si>
  <si>
    <t>郝*水</t>
  </si>
  <si>
    <t>QG110-2</t>
  </si>
  <si>
    <t>沈*东</t>
  </si>
  <si>
    <t>顶层</t>
  </si>
  <si>
    <t>QG111</t>
  </si>
  <si>
    <t>王*根</t>
  </si>
  <si>
    <t>QG112</t>
  </si>
  <si>
    <t>万*林</t>
  </si>
  <si>
    <t>QG113</t>
  </si>
  <si>
    <t>徐*任</t>
  </si>
  <si>
    <t>透光瓦</t>
  </si>
  <si>
    <t>QG114</t>
  </si>
  <si>
    <t>简*国</t>
  </si>
  <si>
    <t>H＞2.2m</t>
  </si>
  <si>
    <t>QG115</t>
  </si>
  <si>
    <t>徐*生</t>
  </si>
  <si>
    <t>QG116</t>
  </si>
  <si>
    <t>彭*银</t>
  </si>
  <si>
    <t>封走廊</t>
  </si>
  <si>
    <t>H=2.6m</t>
  </si>
  <si>
    <t>QG117</t>
  </si>
  <si>
    <t>周*华</t>
  </si>
  <si>
    <t>封阳台</t>
  </si>
  <si>
    <t>QG118</t>
  </si>
  <si>
    <t>刘*明</t>
  </si>
  <si>
    <t>QG119</t>
  </si>
  <si>
    <t>林贸中心公房</t>
  </si>
  <si>
    <t>Q120</t>
  </si>
  <si>
    <t>涂*金</t>
  </si>
  <si>
    <t>QG121</t>
  </si>
  <si>
    <t>QG122-1</t>
  </si>
  <si>
    <t>公房（门面房）</t>
  </si>
  <si>
    <t>承租</t>
  </si>
  <si>
    <t>QG122-2</t>
  </si>
  <si>
    <t>QG123</t>
  </si>
  <si>
    <t>QG124</t>
  </si>
  <si>
    <t>未房改，公房承租户饶*鑫</t>
  </si>
  <si>
    <t>QG125</t>
  </si>
  <si>
    <t>刘*玉</t>
  </si>
  <si>
    <t>QG126</t>
  </si>
  <si>
    <t>未房改，公房承租户邓*红</t>
  </si>
  <si>
    <t>H=2.7m</t>
  </si>
  <si>
    <t>QG127</t>
  </si>
  <si>
    <t>刘*送</t>
  </si>
  <si>
    <t>QG128</t>
  </si>
  <si>
    <t>何*德、何*福、何*红、何*洪</t>
  </si>
  <si>
    <t>QG129</t>
  </si>
  <si>
    <t>胡*</t>
  </si>
  <si>
    <t>QG130</t>
  </si>
  <si>
    <t>未房改，公房承租户胡*子</t>
  </si>
  <si>
    <t>H=2.48m</t>
  </si>
  <si>
    <t>QG131</t>
  </si>
  <si>
    <t>永修县国有资产运营有限公司</t>
  </si>
  <si>
    <t>水产大楼</t>
  </si>
  <si>
    <t>Q132</t>
  </si>
  <si>
    <t>刘*文</t>
  </si>
  <si>
    <t>Q133</t>
  </si>
  <si>
    <t>刘*平</t>
  </si>
  <si>
    <t>H=3.5m</t>
  </si>
  <si>
    <t>Q134</t>
  </si>
  <si>
    <t>余*新</t>
  </si>
  <si>
    <t>Q135</t>
  </si>
  <si>
    <t>付*华</t>
  </si>
  <si>
    <t>Q136</t>
  </si>
  <si>
    <t>沈*伟</t>
  </si>
  <si>
    <t>棚（有钢架）</t>
  </si>
  <si>
    <t>Q137</t>
  </si>
  <si>
    <t>汪*信</t>
  </si>
  <si>
    <t>Q138</t>
  </si>
  <si>
    <t>袁*强</t>
  </si>
  <si>
    <t>H=1.3m</t>
  </si>
  <si>
    <t>H=1.75m</t>
  </si>
  <si>
    <t>木板棚</t>
  </si>
  <si>
    <t>QG139</t>
  </si>
  <si>
    <t>公房（办公楼）</t>
  </si>
  <si>
    <t>Q141</t>
  </si>
  <si>
    <t>王*秀</t>
  </si>
  <si>
    <t>H=2.77m</t>
  </si>
  <si>
    <t>公摊</t>
  </si>
  <si>
    <t>Q142</t>
  </si>
  <si>
    <t>宋*志</t>
  </si>
  <si>
    <t>H=2.73m</t>
  </si>
  <si>
    <t>Q143</t>
  </si>
  <si>
    <t>彭*平</t>
  </si>
  <si>
    <t>Q144</t>
  </si>
  <si>
    <t>吕*萍</t>
  </si>
  <si>
    <t>半围合</t>
  </si>
  <si>
    <t>Q145</t>
  </si>
  <si>
    <t>熊*林、淦*丹</t>
  </si>
  <si>
    <t>H=3.3m</t>
  </si>
  <si>
    <t>Q146</t>
  </si>
  <si>
    <t>蔡*平</t>
  </si>
  <si>
    <t>证载面积</t>
  </si>
  <si>
    <t>Q147</t>
  </si>
  <si>
    <t>熊*郎</t>
  </si>
  <si>
    <t>砖砌水池</t>
  </si>
  <si>
    <t>Q148</t>
  </si>
  <si>
    <t>杜*利、杜*平</t>
  </si>
  <si>
    <t>地下室</t>
  </si>
  <si>
    <t>冲顶</t>
  </si>
  <si>
    <t>Q149-1</t>
  </si>
  <si>
    <t>万*爱</t>
  </si>
  <si>
    <t>自建厨房</t>
  </si>
  <si>
    <t>Q149-2</t>
  </si>
  <si>
    <t>万*喜</t>
  </si>
  <si>
    <t>Q149-3</t>
  </si>
  <si>
    <t>万*</t>
  </si>
  <si>
    <t>Q150</t>
  </si>
  <si>
    <t>杜*和</t>
  </si>
  <si>
    <t>H=2.36m</t>
  </si>
  <si>
    <t>储藏间</t>
  </si>
  <si>
    <t>瓦棚</t>
  </si>
  <si>
    <t>Q151</t>
  </si>
  <si>
    <t>赵*兰</t>
  </si>
  <si>
    <t>Q152</t>
  </si>
  <si>
    <t>杜*英、淦*芬</t>
  </si>
  <si>
    <t>Q153</t>
  </si>
  <si>
    <t>洪*地</t>
  </si>
  <si>
    <t>H=2.56m</t>
  </si>
  <si>
    <t>Q154</t>
  </si>
  <si>
    <t>王*群</t>
  </si>
  <si>
    <t>Q155</t>
  </si>
  <si>
    <t>程*、程*</t>
  </si>
  <si>
    <t>H=2.38m</t>
  </si>
  <si>
    <t>H=2.29m</t>
  </si>
  <si>
    <t>Q156</t>
  </si>
  <si>
    <t>蒋*芳</t>
  </si>
  <si>
    <t>Q157</t>
  </si>
  <si>
    <t>汪*</t>
  </si>
  <si>
    <t>Q158</t>
  </si>
  <si>
    <t>淦*梅</t>
  </si>
  <si>
    <t>Q159</t>
  </si>
  <si>
    <t>杜*伟</t>
  </si>
  <si>
    <t>Q160</t>
  </si>
  <si>
    <t>邬*全、戴*梅</t>
  </si>
  <si>
    <t>Q161</t>
  </si>
  <si>
    <t>闵*冬</t>
  </si>
  <si>
    <t>H=2.97m</t>
  </si>
  <si>
    <t>Q162</t>
  </si>
  <si>
    <t>付*</t>
  </si>
  <si>
    <t>Q163</t>
  </si>
  <si>
    <t>戴*贵、马*梅</t>
  </si>
  <si>
    <t>外楼梯</t>
  </si>
  <si>
    <t>H=2.71m</t>
  </si>
  <si>
    <t>地下室5</t>
  </si>
  <si>
    <t>地下室4</t>
  </si>
  <si>
    <t>Q164</t>
  </si>
  <si>
    <t>范*忠</t>
  </si>
  <si>
    <t>地下室2</t>
  </si>
  <si>
    <t>Q165</t>
  </si>
  <si>
    <t>黄*生</t>
  </si>
  <si>
    <t>Q166</t>
  </si>
  <si>
    <t>况*和</t>
  </si>
  <si>
    <t>Q167</t>
  </si>
  <si>
    <t>Q168</t>
  </si>
  <si>
    <t>李*丽、李*泉</t>
  </si>
  <si>
    <t>H=3.08m</t>
  </si>
  <si>
    <t>Q169</t>
  </si>
  <si>
    <t>丁*结</t>
  </si>
  <si>
    <t>Q170</t>
  </si>
  <si>
    <t>余*莲</t>
  </si>
  <si>
    <t>Q171</t>
  </si>
  <si>
    <t>徐*龙</t>
  </si>
  <si>
    <t>Q172</t>
  </si>
  <si>
    <t>马*云</t>
  </si>
  <si>
    <t>QG173</t>
  </si>
  <si>
    <t>王*晃、袁*宝</t>
  </si>
  <si>
    <t>QG174</t>
  </si>
  <si>
    <t>章*平</t>
  </si>
  <si>
    <t>QG175</t>
  </si>
  <si>
    <t>赵*霞</t>
  </si>
  <si>
    <t>Q176</t>
  </si>
  <si>
    <t>叶*才</t>
  </si>
  <si>
    <t>天井</t>
  </si>
  <si>
    <t>架空层</t>
  </si>
  <si>
    <t>Q177</t>
  </si>
  <si>
    <t>艾*金
（已故）
张*兰</t>
  </si>
  <si>
    <t>Q178</t>
  </si>
  <si>
    <t>杨*华</t>
  </si>
  <si>
    <t>Q179</t>
  </si>
  <si>
    <t>张*国</t>
  </si>
  <si>
    <t>Q180</t>
  </si>
  <si>
    <t>李*</t>
  </si>
  <si>
    <t>Q181</t>
  </si>
  <si>
    <t>杨*义</t>
  </si>
  <si>
    <t>Q182</t>
  </si>
  <si>
    <t>杨*波</t>
  </si>
  <si>
    <t>Q183</t>
  </si>
  <si>
    <t>黄*彩
（已故）</t>
  </si>
  <si>
    <t>Q184</t>
  </si>
  <si>
    <t>王*清</t>
  </si>
  <si>
    <t>Q185</t>
  </si>
  <si>
    <t>范*英</t>
  </si>
  <si>
    <t>Q186</t>
  </si>
  <si>
    <t>杨*英
（已故）</t>
  </si>
  <si>
    <t>Q187</t>
  </si>
  <si>
    <t>程*兰</t>
  </si>
  <si>
    <t>Q188</t>
  </si>
  <si>
    <t>叶*香</t>
  </si>
  <si>
    <t>Q189</t>
  </si>
  <si>
    <t>陈*平</t>
  </si>
  <si>
    <t>封闭走廊</t>
  </si>
  <si>
    <t>Q190</t>
  </si>
  <si>
    <t>张*华</t>
  </si>
  <si>
    <t>Q191</t>
  </si>
  <si>
    <t>何*刚</t>
  </si>
  <si>
    <t>Q192</t>
  </si>
  <si>
    <t>代*香</t>
  </si>
  <si>
    <t>Q193</t>
  </si>
  <si>
    <t>张*菊
熊*法
（已故）</t>
  </si>
  <si>
    <t>Q194</t>
  </si>
  <si>
    <t>胡*春</t>
  </si>
  <si>
    <t>Q195</t>
  </si>
  <si>
    <t>王*庆</t>
  </si>
  <si>
    <t>Q196</t>
  </si>
  <si>
    <t>邓*</t>
  </si>
  <si>
    <t>Q197</t>
  </si>
  <si>
    <t>龚*和</t>
  </si>
  <si>
    <t>Q198</t>
  </si>
  <si>
    <t>叶*达</t>
  </si>
  <si>
    <t>门口第一间</t>
  </si>
  <si>
    <t>Q199</t>
  </si>
  <si>
    <t>吴*琴</t>
  </si>
  <si>
    <t>Q200</t>
  </si>
  <si>
    <t>顾*森</t>
  </si>
  <si>
    <t>Q201</t>
  </si>
  <si>
    <t>游*</t>
  </si>
  <si>
    <t>Q202</t>
  </si>
  <si>
    <t>沈*宝
（已故）</t>
  </si>
  <si>
    <t>天井棚</t>
  </si>
  <si>
    <t>Q203</t>
  </si>
  <si>
    <t>蔡*林
（已故）</t>
  </si>
  <si>
    <t>Q204</t>
  </si>
  <si>
    <t>刘*元</t>
  </si>
  <si>
    <t>Q205</t>
  </si>
  <si>
    <t>刘*华</t>
  </si>
  <si>
    <t>楼顶</t>
  </si>
  <si>
    <t>Q206</t>
  </si>
  <si>
    <t>王*豹</t>
  </si>
  <si>
    <t>Q207</t>
  </si>
  <si>
    <t>黄*龙</t>
  </si>
  <si>
    <t>三楼</t>
  </si>
  <si>
    <t>Q208</t>
  </si>
  <si>
    <t>罗*绸、罗*纺</t>
  </si>
  <si>
    <t>Q209</t>
  </si>
  <si>
    <t>淦*席</t>
  </si>
  <si>
    <t>Q210</t>
  </si>
  <si>
    <t>周*</t>
  </si>
  <si>
    <t>Q211</t>
  </si>
  <si>
    <t>章*水</t>
  </si>
  <si>
    <t>Q212</t>
  </si>
  <si>
    <t>李*来</t>
  </si>
  <si>
    <t>Q213</t>
  </si>
  <si>
    <t>淦*文</t>
  </si>
  <si>
    <t>Q214</t>
  </si>
  <si>
    <t>罗*来</t>
  </si>
  <si>
    <t>Q215</t>
  </si>
  <si>
    <t>沈*华</t>
  </si>
  <si>
    <t>Q216</t>
  </si>
  <si>
    <t>毛*海</t>
  </si>
  <si>
    <t>Q217</t>
  </si>
  <si>
    <t>Q218</t>
  </si>
  <si>
    <t>陈*莲</t>
  </si>
  <si>
    <t>Q219</t>
  </si>
  <si>
    <t>孟*家</t>
  </si>
  <si>
    <t>Q220</t>
  </si>
  <si>
    <t>涂*凤</t>
  </si>
  <si>
    <t>Q221</t>
  </si>
  <si>
    <t>熊*正</t>
  </si>
  <si>
    <t>Q222</t>
  </si>
  <si>
    <t>叶*霞</t>
  </si>
  <si>
    <t>H=1.85m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</si>
</sst>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#\ ?/?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" fillId="0" borderId="0"/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7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ont="1" applyFill="1" applyAlignment="1">
      <alignment vertical="center"/>
    </xf>
    <xf numFmtId="178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ill="1" applyBorder="1" applyAlignment="1">
      <alignment vertical="center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177" fontId="8" fillId="0" borderId="0" xfId="0" applyNumberFormat="1" applyFont="1" applyFill="1" applyAlignment="1" applyProtection="1">
      <alignment vertical="center" wrapText="1"/>
      <protection locked="0"/>
    </xf>
    <xf numFmtId="176" fontId="1" fillId="0" borderId="0" xfId="0" applyNumberFormat="1" applyFont="1" applyFill="1" applyAlignment="1">
      <alignment vertical="center"/>
    </xf>
    <xf numFmtId="17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5" fillId="0" borderId="0" xfId="49" applyNumberFormat="1" applyFont="1" applyBorder="1" applyAlignment="1" applyProtection="1">
      <alignment horizontal="center" vertical="center" wrapText="1"/>
      <protection locked="0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7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84"/>
  <sheetViews>
    <sheetView tabSelected="1" workbookViewId="0">
      <selection activeCell="A1" sqref="A1:I1"/>
    </sheetView>
  </sheetViews>
  <sheetFormatPr defaultColWidth="9" defaultRowHeight="13.5"/>
  <cols>
    <col min="1" max="1" width="6.75833333333333" style="3" customWidth="1"/>
    <col min="2" max="2" width="9.40833333333333" style="3" customWidth="1"/>
    <col min="3" max="3" width="15.5833333333333" style="3" customWidth="1"/>
    <col min="4" max="4" width="19.0833333333333" style="3" customWidth="1"/>
    <col min="5" max="5" width="14.5333333333333" style="3" customWidth="1"/>
    <col min="6" max="6" width="10.375" style="3"/>
    <col min="7" max="7" width="9.25833333333333" style="3"/>
    <col min="8" max="8" width="10.6666666666667" style="3"/>
    <col min="9" max="9" width="16.5" style="3" customWidth="1"/>
    <col min="10" max="10" width="12.275" style="4" customWidth="1"/>
    <col min="11" max="11" width="10.3833333333333" style="4" customWidth="1"/>
    <col min="12" max="12" width="9" style="4"/>
    <col min="13" max="17" width="9" style="3"/>
    <col min="18" max="18" width="16.6083333333333" style="3" customWidth="1"/>
    <col min="19" max="19" width="12.3583333333333" style="3" customWidth="1"/>
    <col min="20" max="25" width="9" style="3"/>
    <col min="26" max="26" width="15.4416666666667" style="3" customWidth="1"/>
    <col min="27" max="16384" width="9" style="3"/>
  </cols>
  <sheetData>
    <row r="1" s="1" customFormat="1" ht="36" customHeight="1" spans="1:30">
      <c r="A1" s="5" t="s">
        <v>0</v>
      </c>
      <c r="B1" s="5"/>
      <c r="C1" s="6"/>
      <c r="D1" s="7"/>
      <c r="E1" s="7"/>
      <c r="F1" s="7"/>
      <c r="G1" s="7"/>
      <c r="H1" s="7"/>
      <c r="I1" s="7"/>
      <c r="J1" s="22"/>
      <c r="K1" s="22"/>
      <c r="L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4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23" t="s">
        <v>9</v>
      </c>
      <c r="J2" s="24"/>
    </row>
    <row r="3" s="2" customFormat="1" ht="20" customHeight="1" spans="1:30">
      <c r="A3" s="11">
        <f>COUNTA($B$3:B3)</f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>
        <v>55.54</v>
      </c>
      <c r="G3" s="12"/>
      <c r="H3" s="13"/>
      <c r="I3" s="25"/>
      <c r="J3" s="26"/>
      <c r="K3" s="27"/>
      <c r="L3" s="2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="2" customFormat="1" ht="20" customHeight="1" spans="1:30">
      <c r="A4" s="11"/>
      <c r="B4" s="12"/>
      <c r="C4" s="12"/>
      <c r="D4" s="12" t="s">
        <v>14</v>
      </c>
      <c r="E4" s="12" t="s">
        <v>15</v>
      </c>
      <c r="F4" s="12">
        <v>27.3</v>
      </c>
      <c r="G4" s="12"/>
      <c r="H4" s="13"/>
      <c r="I4" s="25" t="s">
        <v>16</v>
      </c>
      <c r="J4" s="26"/>
      <c r="K4" s="27"/>
      <c r="L4" s="2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="2" customFormat="1" ht="20" customHeight="1" spans="1:30">
      <c r="A5" s="11"/>
      <c r="B5" s="12"/>
      <c r="C5" s="12"/>
      <c r="D5" s="12" t="s">
        <v>17</v>
      </c>
      <c r="E5" s="12" t="s">
        <v>15</v>
      </c>
      <c r="F5" s="12">
        <v>30</v>
      </c>
      <c r="G5" s="12"/>
      <c r="H5" s="13"/>
      <c r="I5" s="25" t="s">
        <v>16</v>
      </c>
      <c r="J5" s="26"/>
      <c r="K5" s="27"/>
      <c r="L5" s="27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="2" customFormat="1" ht="20" customHeight="1" spans="1:30">
      <c r="A6" s="11"/>
      <c r="B6" s="12"/>
      <c r="C6" s="12"/>
      <c r="D6" s="12" t="s">
        <v>14</v>
      </c>
      <c r="E6" s="12" t="s">
        <v>18</v>
      </c>
      <c r="F6" s="12">
        <v>5.46</v>
      </c>
      <c r="G6" s="12"/>
      <c r="H6" s="13"/>
      <c r="I6" s="25" t="s">
        <v>19</v>
      </c>
      <c r="J6" s="26"/>
      <c r="K6" s="27"/>
      <c r="L6" s="2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="2" customFormat="1" ht="20" customHeight="1" spans="1:30">
      <c r="A7" s="11"/>
      <c r="B7" s="12"/>
      <c r="C7" s="12"/>
      <c r="D7" s="12" t="s">
        <v>20</v>
      </c>
      <c r="E7" s="12" t="s">
        <v>13</v>
      </c>
      <c r="F7" s="12"/>
      <c r="G7" s="12">
        <v>12.04</v>
      </c>
      <c r="H7" s="13"/>
      <c r="I7" s="25"/>
      <c r="J7" s="26"/>
      <c r="K7" s="27"/>
      <c r="L7" s="2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="2" customFormat="1" ht="20" customHeight="1" spans="1:30">
      <c r="A8" s="11"/>
      <c r="B8" s="12"/>
      <c r="C8" s="12"/>
      <c r="D8" s="12" t="s">
        <v>21</v>
      </c>
      <c r="E8" s="12"/>
      <c r="F8" s="12"/>
      <c r="G8" s="12"/>
      <c r="H8" s="13">
        <v>1</v>
      </c>
      <c r="I8" s="25"/>
      <c r="J8" s="26"/>
      <c r="K8" s="27"/>
      <c r="L8" s="27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="2" customFormat="1" ht="20" customHeight="1" spans="1:30">
      <c r="A9" s="11"/>
      <c r="B9" s="12"/>
      <c r="C9" s="12"/>
      <c r="D9" s="12" t="s">
        <v>22</v>
      </c>
      <c r="E9" s="12" t="s">
        <v>23</v>
      </c>
      <c r="F9" s="12"/>
      <c r="G9" s="12"/>
      <c r="H9" s="13">
        <v>2.34</v>
      </c>
      <c r="I9" s="25"/>
      <c r="J9" s="26"/>
      <c r="K9" s="27"/>
      <c r="L9" s="2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="2" customFormat="1" ht="20" customHeight="1" spans="1:30">
      <c r="A10" s="11"/>
      <c r="B10" s="12"/>
      <c r="C10" s="12"/>
      <c r="D10" s="12" t="s">
        <v>24</v>
      </c>
      <c r="E10" s="12" t="s">
        <v>25</v>
      </c>
      <c r="F10" s="12"/>
      <c r="G10" s="12"/>
      <c r="H10" s="13">
        <v>26.4</v>
      </c>
      <c r="I10" s="12"/>
      <c r="J10" s="26"/>
      <c r="K10" s="27"/>
      <c r="L10" s="2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="2" customFormat="1" ht="20" customHeight="1" spans="1:30">
      <c r="A11" s="11">
        <f>COUNTA($B$3:B11)</f>
        <v>2</v>
      </c>
      <c r="B11" s="12" t="s">
        <v>26</v>
      </c>
      <c r="C11" s="12" t="s">
        <v>27</v>
      </c>
      <c r="D11" s="12" t="s">
        <v>12</v>
      </c>
      <c r="E11" s="12" t="s">
        <v>13</v>
      </c>
      <c r="F11" s="12">
        <v>54.6</v>
      </c>
      <c r="G11" s="12"/>
      <c r="H11" s="13"/>
      <c r="I11" s="25"/>
      <c r="J11" s="26"/>
      <c r="K11" s="27"/>
      <c r="L11" s="2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="2" customFormat="1" ht="20" customHeight="1" spans="1:30">
      <c r="A12" s="11"/>
      <c r="B12" s="12"/>
      <c r="C12" s="12"/>
      <c r="D12" s="12" t="s">
        <v>17</v>
      </c>
      <c r="E12" s="12" t="s">
        <v>28</v>
      </c>
      <c r="F12" s="12">
        <v>25.72</v>
      </c>
      <c r="G12" s="12"/>
      <c r="H12" s="13"/>
      <c r="I12" s="25" t="s">
        <v>29</v>
      </c>
      <c r="J12" s="26"/>
      <c r="K12" s="27"/>
      <c r="L12" s="2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="2" customFormat="1" ht="20" customHeight="1" spans="1:30">
      <c r="A13" s="11"/>
      <c r="B13" s="12"/>
      <c r="C13" s="12"/>
      <c r="D13" s="12" t="s">
        <v>30</v>
      </c>
      <c r="E13" s="14"/>
      <c r="F13" s="12"/>
      <c r="G13" s="12">
        <v>12.01</v>
      </c>
      <c r="H13" s="13"/>
      <c r="I13" s="25"/>
      <c r="J13" s="26"/>
      <c r="K13" s="27"/>
      <c r="L13" s="2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="2" customFormat="1" ht="20" customHeight="1" spans="1:30">
      <c r="A14" s="11"/>
      <c r="B14" s="12"/>
      <c r="C14" s="12"/>
      <c r="D14" s="12" t="s">
        <v>21</v>
      </c>
      <c r="E14" s="12"/>
      <c r="F14" s="12"/>
      <c r="G14" s="12"/>
      <c r="H14" s="13">
        <v>1</v>
      </c>
      <c r="I14" s="25"/>
      <c r="J14" s="26"/>
      <c r="K14" s="27"/>
      <c r="L14" s="2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="2" customFormat="1" ht="20" customHeight="1" spans="1:30">
      <c r="A15" s="11"/>
      <c r="B15" s="12"/>
      <c r="C15" s="12"/>
      <c r="D15" s="12" t="s">
        <v>22</v>
      </c>
      <c r="E15" s="12" t="s">
        <v>23</v>
      </c>
      <c r="F15" s="12"/>
      <c r="G15" s="12"/>
      <c r="H15" s="13">
        <v>3.6</v>
      </c>
      <c r="I15" s="25"/>
      <c r="J15" s="26"/>
      <c r="K15" s="27"/>
      <c r="L15" s="2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="2" customFormat="1" ht="20" customHeight="1" spans="1:30">
      <c r="A16" s="11"/>
      <c r="B16" s="12"/>
      <c r="C16" s="12"/>
      <c r="D16" s="12" t="s">
        <v>24</v>
      </c>
      <c r="E16" s="12" t="s">
        <v>25</v>
      </c>
      <c r="F16" s="12"/>
      <c r="G16" s="12"/>
      <c r="H16" s="13">
        <v>52.25</v>
      </c>
      <c r="I16" s="25"/>
      <c r="J16" s="26"/>
      <c r="K16" s="27"/>
      <c r="L16" s="2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="2" customFormat="1" ht="20" customHeight="1" spans="1:30">
      <c r="A17" s="11">
        <f>COUNTA($B$3:B17)</f>
        <v>3</v>
      </c>
      <c r="B17" s="15" t="s">
        <v>31</v>
      </c>
      <c r="C17" s="12" t="s">
        <v>32</v>
      </c>
      <c r="D17" s="12" t="s">
        <v>12</v>
      </c>
      <c r="E17" s="12" t="s">
        <v>13</v>
      </c>
      <c r="F17" s="16">
        <v>54.6</v>
      </c>
      <c r="G17" s="17"/>
      <c r="H17" s="13"/>
      <c r="I17" s="25"/>
      <c r="J17" s="26"/>
      <c r="K17" s="27"/>
      <c r="L17" s="2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="2" customFormat="1" ht="20" customHeight="1" spans="1:30">
      <c r="A18" s="11"/>
      <c r="B18" s="15"/>
      <c r="C18" s="12"/>
      <c r="D18" s="12" t="s">
        <v>17</v>
      </c>
      <c r="E18" s="12" t="s">
        <v>15</v>
      </c>
      <c r="F18" s="16">
        <v>20.51</v>
      </c>
      <c r="G18" s="17"/>
      <c r="H18" s="13"/>
      <c r="I18" s="25" t="s">
        <v>29</v>
      </c>
      <c r="J18" s="26"/>
      <c r="K18" s="27"/>
      <c r="L18" s="2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="2" customFormat="1" ht="20" customHeight="1" spans="1:30">
      <c r="A19" s="11"/>
      <c r="B19" s="15"/>
      <c r="C19" s="12"/>
      <c r="D19" s="12" t="s">
        <v>20</v>
      </c>
      <c r="E19" s="12" t="s">
        <v>33</v>
      </c>
      <c r="F19" s="16"/>
      <c r="G19" s="17">
        <v>6.88</v>
      </c>
      <c r="H19" s="13"/>
      <c r="I19" s="25"/>
      <c r="J19" s="26"/>
      <c r="K19" s="27"/>
      <c r="L19" s="2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="2" customFormat="1" ht="20" customHeight="1" spans="1:30">
      <c r="A20" s="11"/>
      <c r="B20" s="15"/>
      <c r="C20" s="12"/>
      <c r="D20" s="12" t="s">
        <v>21</v>
      </c>
      <c r="E20" s="12"/>
      <c r="F20" s="12"/>
      <c r="G20" s="12"/>
      <c r="H20" s="13">
        <v>1</v>
      </c>
      <c r="I20" s="25"/>
      <c r="J20" s="26"/>
      <c r="K20" s="27"/>
      <c r="L20" s="2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="2" customFormat="1" ht="20" customHeight="1" spans="1:30">
      <c r="A21" s="11"/>
      <c r="B21" s="15"/>
      <c r="C21" s="12"/>
      <c r="D21" s="12" t="s">
        <v>22</v>
      </c>
      <c r="E21" s="12" t="s">
        <v>23</v>
      </c>
      <c r="F21" s="16"/>
      <c r="G21" s="17"/>
      <c r="H21" s="13">
        <v>3.22</v>
      </c>
      <c r="I21" s="25"/>
      <c r="J21" s="26"/>
      <c r="K21" s="27"/>
      <c r="L21" s="2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="2" customFormat="1" ht="20" customHeight="1" spans="1:30">
      <c r="A22" s="11"/>
      <c r="B22" s="15"/>
      <c r="C22" s="12"/>
      <c r="D22" s="12" t="s">
        <v>24</v>
      </c>
      <c r="E22" s="12" t="s">
        <v>25</v>
      </c>
      <c r="F22" s="16"/>
      <c r="G22" s="17"/>
      <c r="H22" s="13">
        <v>45.04</v>
      </c>
      <c r="I22" s="25"/>
      <c r="J22" s="26"/>
      <c r="K22" s="27"/>
      <c r="L22" s="2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="2" customFormat="1" ht="20" customHeight="1" spans="1:30">
      <c r="A23" s="11">
        <f>COUNTA($B$3:B23)</f>
        <v>4</v>
      </c>
      <c r="B23" s="15" t="s">
        <v>34</v>
      </c>
      <c r="C23" s="15" t="s">
        <v>35</v>
      </c>
      <c r="D23" s="12" t="s">
        <v>12</v>
      </c>
      <c r="E23" s="12" t="s">
        <v>13</v>
      </c>
      <c r="F23" s="16">
        <v>54.6</v>
      </c>
      <c r="G23" s="17"/>
      <c r="H23" s="13"/>
      <c r="I23" s="25"/>
      <c r="J23" s="26"/>
      <c r="K23" s="27"/>
      <c r="L23" s="2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="2" customFormat="1" ht="20" customHeight="1" spans="1:30">
      <c r="A24" s="11"/>
      <c r="B24" s="15"/>
      <c r="C24" s="15"/>
      <c r="D24" s="12" t="s">
        <v>17</v>
      </c>
      <c r="E24" s="12" t="s">
        <v>28</v>
      </c>
      <c r="F24" s="16">
        <v>32.04</v>
      </c>
      <c r="G24" s="17"/>
      <c r="H24" s="13"/>
      <c r="I24" s="25" t="s">
        <v>36</v>
      </c>
      <c r="J24" s="26"/>
      <c r="K24" s="27"/>
      <c r="L24" s="2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="2" customFormat="1" ht="20" customHeight="1" spans="1:30">
      <c r="A25" s="11"/>
      <c r="B25" s="15"/>
      <c r="C25" s="15"/>
      <c r="D25" s="12" t="s">
        <v>37</v>
      </c>
      <c r="E25" s="14"/>
      <c r="F25" s="12"/>
      <c r="G25" s="12">
        <v>9.03</v>
      </c>
      <c r="H25" s="18"/>
      <c r="I25" s="25"/>
      <c r="J25" s="26"/>
      <c r="K25" s="27"/>
      <c r="L25" s="2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="2" customFormat="1" ht="20" customHeight="1" spans="1:30">
      <c r="A26" s="11"/>
      <c r="B26" s="15"/>
      <c r="C26" s="15"/>
      <c r="D26" s="12" t="s">
        <v>22</v>
      </c>
      <c r="E26" s="14" t="s">
        <v>23</v>
      </c>
      <c r="F26" s="12"/>
      <c r="G26" s="12"/>
      <c r="H26" s="18">
        <v>1.92</v>
      </c>
      <c r="I26" s="25"/>
      <c r="J26" s="26"/>
      <c r="K26" s="27"/>
      <c r="L26" s="2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="2" customFormat="1" ht="20" customHeight="1" spans="1:30">
      <c r="A27" s="11"/>
      <c r="B27" s="15"/>
      <c r="C27" s="15"/>
      <c r="D27" s="12" t="s">
        <v>21</v>
      </c>
      <c r="E27" s="12"/>
      <c r="F27" s="12"/>
      <c r="G27" s="12"/>
      <c r="H27" s="13">
        <v>1</v>
      </c>
      <c r="I27" s="25"/>
      <c r="J27" s="26"/>
      <c r="K27" s="27"/>
      <c r="L27" s="2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="2" customFormat="1" ht="20" customHeight="1" spans="1:30">
      <c r="A28" s="11"/>
      <c r="B28" s="15"/>
      <c r="C28" s="15"/>
      <c r="D28" s="12" t="s">
        <v>24</v>
      </c>
      <c r="E28" s="12" t="s">
        <v>25</v>
      </c>
      <c r="F28" s="16"/>
      <c r="G28" s="17"/>
      <c r="H28" s="13">
        <v>37.8</v>
      </c>
      <c r="I28" s="25"/>
      <c r="J28" s="26"/>
      <c r="K28" s="27"/>
      <c r="L28" s="2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="2" customFormat="1" ht="20" customHeight="1" spans="1:30">
      <c r="A29" s="11">
        <f>COUNTA($B$3:B29)</f>
        <v>5</v>
      </c>
      <c r="B29" s="15" t="s">
        <v>38</v>
      </c>
      <c r="C29" s="15" t="s">
        <v>39</v>
      </c>
      <c r="D29" s="12" t="s">
        <v>12</v>
      </c>
      <c r="E29" s="12" t="s">
        <v>13</v>
      </c>
      <c r="F29" s="19">
        <v>55.54</v>
      </c>
      <c r="G29" s="14"/>
      <c r="H29" s="18"/>
      <c r="I29" s="25"/>
      <c r="J29" s="26"/>
      <c r="K29" s="27"/>
      <c r="L29" s="2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="2" customFormat="1" ht="20" customHeight="1" spans="1:30">
      <c r="A30" s="11"/>
      <c r="B30" s="15"/>
      <c r="C30" s="15"/>
      <c r="D30" s="12" t="s">
        <v>14</v>
      </c>
      <c r="E30" s="12" t="s">
        <v>28</v>
      </c>
      <c r="F30" s="19">
        <f>61.23-F29</f>
        <v>5.69</v>
      </c>
      <c r="G30" s="14"/>
      <c r="H30" s="18"/>
      <c r="I30" s="25"/>
      <c r="J30" s="26"/>
      <c r="K30" s="27"/>
      <c r="L30" s="2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="2" customFormat="1" ht="20" customHeight="1" spans="1:30">
      <c r="A31" s="11"/>
      <c r="B31" s="15"/>
      <c r="C31" s="15"/>
      <c r="D31" s="12" t="s">
        <v>17</v>
      </c>
      <c r="E31" s="12" t="s">
        <v>28</v>
      </c>
      <c r="F31" s="19">
        <v>25.53</v>
      </c>
      <c r="G31" s="14"/>
      <c r="H31" s="18"/>
      <c r="I31" s="25" t="s">
        <v>40</v>
      </c>
      <c r="J31" s="26"/>
      <c r="K31" s="27"/>
      <c r="L31" s="2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="2" customFormat="1" ht="20" customHeight="1" spans="1:30">
      <c r="A32" s="11"/>
      <c r="B32" s="15"/>
      <c r="C32" s="15"/>
      <c r="D32" s="12" t="s">
        <v>14</v>
      </c>
      <c r="E32" s="12" t="s">
        <v>28</v>
      </c>
      <c r="F32" s="14">
        <v>61.76</v>
      </c>
      <c r="G32" s="14"/>
      <c r="H32" s="18"/>
      <c r="I32" s="25" t="s">
        <v>41</v>
      </c>
      <c r="J32" s="26"/>
      <c r="K32" s="27"/>
      <c r="L32" s="2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="2" customFormat="1" ht="20" customHeight="1" spans="1:30">
      <c r="A33" s="11"/>
      <c r="B33" s="15"/>
      <c r="C33" s="15"/>
      <c r="D33" s="12" t="s">
        <v>20</v>
      </c>
      <c r="E33" s="12" t="s">
        <v>13</v>
      </c>
      <c r="F33" s="19"/>
      <c r="G33" s="14">
        <v>11.02</v>
      </c>
      <c r="H33" s="18"/>
      <c r="I33" s="25"/>
      <c r="J33" s="26"/>
      <c r="K33" s="27"/>
      <c r="L33" s="2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="2" customFormat="1" ht="20" customHeight="1" spans="1:30">
      <c r="A34" s="11"/>
      <c r="B34" s="15"/>
      <c r="C34" s="15"/>
      <c r="D34" s="12" t="s">
        <v>42</v>
      </c>
      <c r="E34" s="14"/>
      <c r="F34" s="19"/>
      <c r="G34" s="14">
        <v>13.19</v>
      </c>
      <c r="H34" s="18"/>
      <c r="I34" s="25"/>
      <c r="J34" s="26"/>
      <c r="K34" s="27"/>
      <c r="L34" s="2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="2" customFormat="1" ht="20" customHeight="1" spans="1:30">
      <c r="A35" s="11"/>
      <c r="B35" s="15"/>
      <c r="C35" s="15"/>
      <c r="D35" s="12" t="s">
        <v>43</v>
      </c>
      <c r="E35" s="12"/>
      <c r="F35" s="16"/>
      <c r="G35" s="12">
        <v>19.15</v>
      </c>
      <c r="H35" s="13"/>
      <c r="I35" s="25"/>
      <c r="J35" s="26"/>
      <c r="K35" s="27"/>
      <c r="L35" s="2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="2" customFormat="1" ht="20" customHeight="1" spans="1:30">
      <c r="A36" s="11"/>
      <c r="B36" s="15"/>
      <c r="C36" s="15"/>
      <c r="D36" s="12" t="s">
        <v>22</v>
      </c>
      <c r="E36" s="12" t="s">
        <v>23</v>
      </c>
      <c r="F36" s="16"/>
      <c r="G36" s="17"/>
      <c r="H36" s="13">
        <v>0.2</v>
      </c>
      <c r="I36" s="25"/>
      <c r="J36" s="26"/>
      <c r="K36" s="27"/>
      <c r="L36" s="27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="2" customFormat="1" ht="20" customHeight="1" spans="1:30">
      <c r="A37" s="11"/>
      <c r="B37" s="15"/>
      <c r="C37" s="15"/>
      <c r="D37" s="12" t="s">
        <v>44</v>
      </c>
      <c r="E37" s="12"/>
      <c r="F37" s="16"/>
      <c r="G37" s="17"/>
      <c r="H37" s="20">
        <v>1.47</v>
      </c>
      <c r="I37" s="25"/>
      <c r="J37" s="26"/>
      <c r="K37" s="27"/>
      <c r="L37" s="27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="2" customFormat="1" ht="20" customHeight="1" spans="1:30">
      <c r="A38" s="11"/>
      <c r="B38" s="15"/>
      <c r="C38" s="15"/>
      <c r="D38" s="12" t="s">
        <v>24</v>
      </c>
      <c r="E38" s="12" t="s">
        <v>25</v>
      </c>
      <c r="F38" s="16"/>
      <c r="G38" s="17"/>
      <c r="H38" s="20">
        <v>6</v>
      </c>
      <c r="I38" s="25"/>
      <c r="J38" s="26"/>
      <c r="K38" s="27"/>
      <c r="L38" s="27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="2" customFormat="1" ht="20" customHeight="1" spans="1:30">
      <c r="A39" s="11"/>
      <c r="B39" s="15"/>
      <c r="C39" s="15"/>
      <c r="D39" s="12" t="s">
        <v>21</v>
      </c>
      <c r="E39" s="12"/>
      <c r="F39" s="16"/>
      <c r="G39" s="17"/>
      <c r="H39" s="20">
        <v>1</v>
      </c>
      <c r="I39" s="25"/>
      <c r="J39" s="26"/>
      <c r="K39" s="27"/>
      <c r="L39" s="27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="2" customFormat="1" ht="20" customHeight="1" spans="1:30">
      <c r="A40" s="11">
        <f>COUNTA($B$3:B40)</f>
        <v>6</v>
      </c>
      <c r="B40" s="21" t="s">
        <v>45</v>
      </c>
      <c r="C40" s="21" t="s">
        <v>46</v>
      </c>
      <c r="D40" s="12" t="s">
        <v>12</v>
      </c>
      <c r="E40" s="12" t="s">
        <v>47</v>
      </c>
      <c r="F40" s="16">
        <v>98.85</v>
      </c>
      <c r="G40" s="14"/>
      <c r="H40" s="18"/>
      <c r="I40" s="25"/>
      <c r="J40" s="26"/>
      <c r="K40" s="27"/>
      <c r="L40" s="27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="2" customFormat="1" ht="20" customHeight="1" spans="1:30">
      <c r="A41" s="11"/>
      <c r="B41" s="21"/>
      <c r="C41" s="21"/>
      <c r="D41" s="12" t="s">
        <v>48</v>
      </c>
      <c r="E41" s="12" t="s">
        <v>15</v>
      </c>
      <c r="F41" s="16">
        <v>61.51</v>
      </c>
      <c r="G41" s="14"/>
      <c r="H41" s="18"/>
      <c r="I41" s="25"/>
      <c r="J41" s="26"/>
      <c r="K41" s="27"/>
      <c r="L41" s="27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="2" customFormat="1" ht="20" customHeight="1" spans="1:30">
      <c r="A42" s="11"/>
      <c r="B42" s="21"/>
      <c r="C42" s="21"/>
      <c r="D42" s="12" t="s">
        <v>49</v>
      </c>
      <c r="E42" s="12" t="s">
        <v>50</v>
      </c>
      <c r="F42" s="16">
        <v>4.03</v>
      </c>
      <c r="G42" s="14"/>
      <c r="H42" s="18"/>
      <c r="I42" s="25" t="s">
        <v>51</v>
      </c>
      <c r="J42" s="26"/>
      <c r="K42" s="27"/>
      <c r="L42" s="27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="2" customFormat="1" ht="20" customHeight="1" spans="1:30">
      <c r="A43" s="11"/>
      <c r="B43" s="21"/>
      <c r="C43" s="21"/>
      <c r="D43" s="14" t="s">
        <v>52</v>
      </c>
      <c r="E43" s="12" t="s">
        <v>50</v>
      </c>
      <c r="F43" s="19">
        <v>9.1</v>
      </c>
      <c r="G43" s="14"/>
      <c r="H43" s="18"/>
      <c r="I43" s="25" t="s">
        <v>53</v>
      </c>
      <c r="J43" s="26"/>
      <c r="K43" s="27"/>
      <c r="L43" s="27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="2" customFormat="1" ht="20" customHeight="1" spans="1:30">
      <c r="A44" s="11"/>
      <c r="B44" s="21"/>
      <c r="C44" s="21"/>
      <c r="D44" s="14" t="s">
        <v>52</v>
      </c>
      <c r="E44" s="12" t="s">
        <v>50</v>
      </c>
      <c r="F44" s="19">
        <v>5.88</v>
      </c>
      <c r="G44" s="14"/>
      <c r="H44" s="18"/>
      <c r="I44" s="25" t="s">
        <v>54</v>
      </c>
      <c r="J44" s="26"/>
      <c r="K44" s="27"/>
      <c r="L44" s="27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="2" customFormat="1" ht="20" customHeight="1" spans="1:30">
      <c r="A45" s="11"/>
      <c r="B45" s="21"/>
      <c r="C45" s="21"/>
      <c r="D45" s="14" t="s">
        <v>52</v>
      </c>
      <c r="E45" s="12" t="s">
        <v>50</v>
      </c>
      <c r="F45" s="19">
        <v>11.32</v>
      </c>
      <c r="G45" s="14"/>
      <c r="H45" s="18"/>
      <c r="I45" s="25" t="s">
        <v>55</v>
      </c>
      <c r="J45" s="26"/>
      <c r="K45" s="27"/>
      <c r="L45" s="27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="2" customFormat="1" ht="20" customHeight="1" spans="1:30">
      <c r="A46" s="11"/>
      <c r="B46" s="21"/>
      <c r="C46" s="21"/>
      <c r="D46" s="14" t="s">
        <v>30</v>
      </c>
      <c r="E46" s="14"/>
      <c r="F46" s="19"/>
      <c r="G46" s="14">
        <v>8.88</v>
      </c>
      <c r="H46" s="18"/>
      <c r="I46" s="25"/>
      <c r="J46" s="26"/>
      <c r="K46" s="27"/>
      <c r="L46" s="27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="2" customFormat="1" ht="20" customHeight="1" spans="1:30">
      <c r="A47" s="11"/>
      <c r="B47" s="21"/>
      <c r="C47" s="21"/>
      <c r="D47" s="14" t="s">
        <v>56</v>
      </c>
      <c r="E47" s="14" t="s">
        <v>13</v>
      </c>
      <c r="F47" s="19"/>
      <c r="G47" s="14">
        <v>1.8</v>
      </c>
      <c r="H47" s="18"/>
      <c r="I47" s="25"/>
      <c r="J47" s="26"/>
      <c r="K47" s="27"/>
      <c r="L47" s="27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="2" customFormat="1" ht="20" customHeight="1" spans="1:30">
      <c r="A48" s="11"/>
      <c r="B48" s="21"/>
      <c r="C48" s="21"/>
      <c r="D48" s="14" t="s">
        <v>57</v>
      </c>
      <c r="E48" s="14"/>
      <c r="F48" s="19"/>
      <c r="G48" s="14">
        <v>143.54</v>
      </c>
      <c r="H48" s="18"/>
      <c r="I48" s="25"/>
      <c r="J48" s="26"/>
      <c r="K48" s="27"/>
      <c r="L48" s="27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="2" customFormat="1" ht="20" customHeight="1" spans="1:30">
      <c r="A49" s="11"/>
      <c r="B49" s="21"/>
      <c r="C49" s="21"/>
      <c r="D49" s="14" t="s">
        <v>21</v>
      </c>
      <c r="E49" s="14"/>
      <c r="F49" s="19"/>
      <c r="G49" s="14"/>
      <c r="H49" s="18">
        <v>2</v>
      </c>
      <c r="I49" s="25"/>
      <c r="J49" s="26"/>
      <c r="K49" s="27"/>
      <c r="L49" s="27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="2" customFormat="1" ht="20" customHeight="1" spans="1:30">
      <c r="A50" s="11"/>
      <c r="B50" s="21"/>
      <c r="C50" s="21"/>
      <c r="D50" s="14" t="s">
        <v>22</v>
      </c>
      <c r="E50" s="14" t="s">
        <v>23</v>
      </c>
      <c r="F50" s="19"/>
      <c r="G50" s="14"/>
      <c r="H50" s="18">
        <v>7.66</v>
      </c>
      <c r="I50" s="25"/>
      <c r="J50" s="26"/>
      <c r="K50" s="27"/>
      <c r="L50" s="27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="2" customFormat="1" ht="20" customHeight="1" spans="1:30">
      <c r="A51" s="11"/>
      <c r="B51" s="21"/>
      <c r="C51" s="21"/>
      <c r="D51" s="14" t="s">
        <v>44</v>
      </c>
      <c r="E51" s="14"/>
      <c r="F51" s="19"/>
      <c r="G51" s="14"/>
      <c r="H51" s="18">
        <v>2.4</v>
      </c>
      <c r="I51" s="25"/>
      <c r="J51" s="26"/>
      <c r="K51" s="27"/>
      <c r="L51" s="27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="2" customFormat="1" ht="20" customHeight="1" spans="1:30">
      <c r="A52" s="11"/>
      <c r="B52" s="21"/>
      <c r="C52" s="21"/>
      <c r="D52" s="12" t="s">
        <v>24</v>
      </c>
      <c r="E52" s="12" t="s">
        <v>25</v>
      </c>
      <c r="F52" s="16"/>
      <c r="G52" s="17"/>
      <c r="H52" s="18">
        <v>24</v>
      </c>
      <c r="I52" s="25"/>
      <c r="J52" s="26"/>
      <c r="K52" s="27"/>
      <c r="L52" s="27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="2" customFormat="1" ht="21" customHeight="1" spans="1:30">
      <c r="A53" s="11">
        <f>COUNTA($B$3:B53)</f>
        <v>7</v>
      </c>
      <c r="B53" s="21" t="s">
        <v>58</v>
      </c>
      <c r="C53" s="21" t="s">
        <v>59</v>
      </c>
      <c r="D53" s="12" t="s">
        <v>48</v>
      </c>
      <c r="E53" s="12" t="s">
        <v>15</v>
      </c>
      <c r="F53" s="19">
        <v>95.58</v>
      </c>
      <c r="G53" s="14"/>
      <c r="H53" s="18"/>
      <c r="I53" s="25"/>
      <c r="J53" s="26"/>
      <c r="K53" s="27"/>
      <c r="L53" s="27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="2" customFormat="1" ht="21" customHeight="1" spans="1:30">
      <c r="A54" s="11"/>
      <c r="B54" s="21"/>
      <c r="C54" s="21"/>
      <c r="D54" s="14" t="s">
        <v>52</v>
      </c>
      <c r="E54" s="12" t="s">
        <v>15</v>
      </c>
      <c r="F54" s="19">
        <v>122.76</v>
      </c>
      <c r="G54" s="14"/>
      <c r="H54" s="18"/>
      <c r="I54" s="25"/>
      <c r="J54" s="26"/>
      <c r="K54" s="27"/>
      <c r="L54" s="27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="2" customFormat="1" ht="21" customHeight="1" spans="1:30">
      <c r="A55" s="11"/>
      <c r="B55" s="21"/>
      <c r="C55" s="21"/>
      <c r="D55" s="14" t="s">
        <v>60</v>
      </c>
      <c r="E55" s="14" t="s">
        <v>13</v>
      </c>
      <c r="F55" s="19"/>
      <c r="G55" s="14">
        <v>8.76</v>
      </c>
      <c r="H55" s="18"/>
      <c r="I55" s="25" t="s">
        <v>61</v>
      </c>
      <c r="J55" s="26"/>
      <c r="K55" s="27"/>
      <c r="L55" s="27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="2" customFormat="1" ht="21" customHeight="1" spans="1:30">
      <c r="A56" s="11"/>
      <c r="B56" s="21"/>
      <c r="C56" s="21"/>
      <c r="D56" s="14" t="s">
        <v>62</v>
      </c>
      <c r="E56" s="14" t="s">
        <v>13</v>
      </c>
      <c r="F56" s="19"/>
      <c r="G56" s="14">
        <v>7.35</v>
      </c>
      <c r="H56" s="18"/>
      <c r="I56" s="25" t="s">
        <v>63</v>
      </c>
      <c r="J56" s="26"/>
      <c r="K56" s="27"/>
      <c r="L56" s="27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="2" customFormat="1" ht="21" customHeight="1" spans="1:30">
      <c r="A57" s="11"/>
      <c r="B57" s="21"/>
      <c r="C57" s="21"/>
      <c r="D57" s="14" t="s">
        <v>64</v>
      </c>
      <c r="E57" s="14"/>
      <c r="F57" s="19"/>
      <c r="G57" s="14">
        <v>2.72</v>
      </c>
      <c r="H57" s="18"/>
      <c r="I57" s="25"/>
      <c r="J57" s="26"/>
      <c r="K57" s="27"/>
      <c r="L57" s="27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="2" customFormat="1" ht="21" customHeight="1" spans="1:30">
      <c r="A58" s="11"/>
      <c r="B58" s="21"/>
      <c r="C58" s="21"/>
      <c r="D58" s="14" t="s">
        <v>65</v>
      </c>
      <c r="E58" s="14" t="s">
        <v>33</v>
      </c>
      <c r="F58" s="19"/>
      <c r="G58" s="14">
        <v>2.99</v>
      </c>
      <c r="H58" s="18"/>
      <c r="I58" s="25"/>
      <c r="J58" s="26"/>
      <c r="K58" s="27"/>
      <c r="L58" s="2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="2" customFormat="1" ht="21" customHeight="1" spans="1:30">
      <c r="A59" s="11"/>
      <c r="B59" s="21"/>
      <c r="C59" s="21"/>
      <c r="D59" s="14" t="s">
        <v>65</v>
      </c>
      <c r="E59" s="14" t="s">
        <v>13</v>
      </c>
      <c r="F59" s="19"/>
      <c r="G59" s="14">
        <v>1.83</v>
      </c>
      <c r="H59" s="18"/>
      <c r="I59" s="25"/>
      <c r="J59" s="26"/>
      <c r="K59" s="27"/>
      <c r="L59" s="2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="2" customFormat="1" ht="21" customHeight="1" spans="1:30">
      <c r="A60" s="11"/>
      <c r="B60" s="21"/>
      <c r="C60" s="21"/>
      <c r="D60" s="14" t="s">
        <v>66</v>
      </c>
      <c r="E60" s="14"/>
      <c r="F60" s="19"/>
      <c r="G60" s="14">
        <v>11.21</v>
      </c>
      <c r="H60" s="18"/>
      <c r="I60" s="25"/>
      <c r="J60" s="26"/>
      <c r="K60" s="27"/>
      <c r="L60" s="2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="2" customFormat="1" ht="21" customHeight="1" spans="1:30">
      <c r="A61" s="11"/>
      <c r="B61" s="21"/>
      <c r="C61" s="21"/>
      <c r="D61" s="14" t="s">
        <v>21</v>
      </c>
      <c r="E61" s="14"/>
      <c r="F61" s="19"/>
      <c r="G61" s="14"/>
      <c r="H61" s="18">
        <v>1.5</v>
      </c>
      <c r="I61" s="25"/>
      <c r="J61" s="26"/>
      <c r="K61" s="27"/>
      <c r="L61" s="27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="2" customFormat="1" ht="21" customHeight="1" spans="1:30">
      <c r="A62" s="11"/>
      <c r="B62" s="21"/>
      <c r="C62" s="21"/>
      <c r="D62" s="14" t="s">
        <v>22</v>
      </c>
      <c r="E62" s="14" t="s">
        <v>23</v>
      </c>
      <c r="F62" s="19"/>
      <c r="G62" s="14"/>
      <c r="H62" s="18">
        <v>1.21</v>
      </c>
      <c r="I62" s="25"/>
      <c r="J62" s="26"/>
      <c r="K62" s="27"/>
      <c r="L62" s="27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="2" customFormat="1" ht="21" customHeight="1" spans="1:30">
      <c r="A63" s="11"/>
      <c r="B63" s="21"/>
      <c r="C63" s="21"/>
      <c r="D63" s="14" t="s">
        <v>44</v>
      </c>
      <c r="E63" s="14"/>
      <c r="F63" s="19"/>
      <c r="G63" s="14"/>
      <c r="H63" s="18">
        <v>5.75</v>
      </c>
      <c r="I63" s="25"/>
      <c r="J63" s="26"/>
      <c r="K63" s="27"/>
      <c r="L63" s="27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="2" customFormat="1" ht="21" customHeight="1" spans="1:30">
      <c r="A64" s="11"/>
      <c r="B64" s="21"/>
      <c r="C64" s="21"/>
      <c r="D64" s="12" t="s">
        <v>24</v>
      </c>
      <c r="E64" s="12" t="s">
        <v>25</v>
      </c>
      <c r="F64" s="16"/>
      <c r="G64" s="17"/>
      <c r="H64" s="13">
        <v>25</v>
      </c>
      <c r="I64" s="25"/>
      <c r="J64" s="26"/>
      <c r="K64" s="27"/>
      <c r="L64" s="27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="2" customFormat="1" ht="21" customHeight="1" spans="1:30">
      <c r="A65" s="11">
        <f>COUNTA($B$3:B65)</f>
        <v>8</v>
      </c>
      <c r="B65" s="21" t="s">
        <v>67</v>
      </c>
      <c r="C65" s="21" t="s">
        <v>68</v>
      </c>
      <c r="D65" s="12" t="s">
        <v>14</v>
      </c>
      <c r="E65" s="12" t="s">
        <v>15</v>
      </c>
      <c r="F65" s="16">
        <v>96.14</v>
      </c>
      <c r="G65" s="14"/>
      <c r="H65" s="18"/>
      <c r="I65" s="25"/>
      <c r="J65" s="26"/>
      <c r="K65" s="27"/>
      <c r="L65" s="27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="2" customFormat="1" ht="21" customHeight="1" spans="1:30">
      <c r="A66" s="11"/>
      <c r="B66" s="21"/>
      <c r="C66" s="21"/>
      <c r="D66" s="14" t="s">
        <v>21</v>
      </c>
      <c r="E66" s="14"/>
      <c r="F66" s="19"/>
      <c r="G66" s="14"/>
      <c r="H66" s="18">
        <v>0.5</v>
      </c>
      <c r="I66" s="25"/>
      <c r="J66" s="26"/>
      <c r="K66" s="27"/>
      <c r="L66" s="27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="2" customFormat="1" ht="21" customHeight="1" spans="1:30">
      <c r="A67" s="11"/>
      <c r="B67" s="21"/>
      <c r="C67" s="21"/>
      <c r="D67" s="14" t="s">
        <v>22</v>
      </c>
      <c r="E67" s="14" t="s">
        <v>23</v>
      </c>
      <c r="F67" s="16"/>
      <c r="G67" s="14"/>
      <c r="H67" s="18">
        <v>12.03</v>
      </c>
      <c r="I67" s="25"/>
      <c r="J67" s="26"/>
      <c r="K67" s="27"/>
      <c r="L67" s="27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="2" customFormat="1" ht="21" customHeight="1" spans="1:30">
      <c r="A68" s="11"/>
      <c r="B68" s="21"/>
      <c r="C68" s="21"/>
      <c r="D68" s="12" t="s">
        <v>24</v>
      </c>
      <c r="E68" s="12" t="s">
        <v>25</v>
      </c>
      <c r="F68" s="19"/>
      <c r="G68" s="14"/>
      <c r="H68" s="18">
        <v>110</v>
      </c>
      <c r="I68" s="25"/>
      <c r="J68" s="26"/>
      <c r="K68" s="27"/>
      <c r="L68" s="27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="2" customFormat="1" ht="21" customHeight="1" spans="1:30">
      <c r="A69" s="11">
        <f>COUNTA($B$3:B69)</f>
        <v>9</v>
      </c>
      <c r="B69" s="21" t="s">
        <v>69</v>
      </c>
      <c r="C69" s="21" t="s">
        <v>70</v>
      </c>
      <c r="D69" s="12" t="s">
        <v>14</v>
      </c>
      <c r="E69" s="12" t="s">
        <v>15</v>
      </c>
      <c r="F69" s="19">
        <f>100.33+15.69</f>
        <v>116.02</v>
      </c>
      <c r="G69" s="14"/>
      <c r="H69" s="18"/>
      <c r="I69" s="25"/>
      <c r="J69" s="26"/>
      <c r="K69" s="27"/>
      <c r="L69" s="27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="2" customFormat="1" ht="21" customHeight="1" spans="1:30">
      <c r="A70" s="11"/>
      <c r="B70" s="21"/>
      <c r="C70" s="21"/>
      <c r="D70" s="14" t="s">
        <v>21</v>
      </c>
      <c r="E70" s="14"/>
      <c r="F70" s="19"/>
      <c r="G70" s="14"/>
      <c r="H70" s="18">
        <v>0.5</v>
      </c>
      <c r="I70" s="25"/>
      <c r="J70" s="26"/>
      <c r="K70" s="27"/>
      <c r="L70" s="27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="2" customFormat="1" ht="21" customHeight="1" spans="1:30">
      <c r="A71" s="11">
        <f>COUNTA($B$3:B71)</f>
        <v>10</v>
      </c>
      <c r="B71" s="21" t="s">
        <v>71</v>
      </c>
      <c r="C71" s="21" t="s">
        <v>72</v>
      </c>
      <c r="D71" s="12" t="s">
        <v>14</v>
      </c>
      <c r="E71" s="12" t="s">
        <v>15</v>
      </c>
      <c r="F71" s="19">
        <f>101.21+15.69</f>
        <v>116.9</v>
      </c>
      <c r="G71" s="14"/>
      <c r="H71" s="18"/>
      <c r="I71" s="25"/>
      <c r="J71" s="26"/>
      <c r="K71" s="27"/>
      <c r="L71" s="27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="2" customFormat="1" ht="21" customHeight="1" spans="1:30">
      <c r="A72" s="11"/>
      <c r="B72" s="21"/>
      <c r="C72" s="21"/>
      <c r="D72" s="14" t="s">
        <v>21</v>
      </c>
      <c r="E72" s="14"/>
      <c r="F72" s="19"/>
      <c r="G72" s="14"/>
      <c r="H72" s="18">
        <v>0.5</v>
      </c>
      <c r="I72" s="25"/>
      <c r="J72" s="26"/>
      <c r="K72" s="27"/>
      <c r="L72" s="27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="2" customFormat="1" ht="21" customHeight="1" spans="1:30">
      <c r="A73" s="11">
        <f>COUNTA($B$3:B73)</f>
        <v>11</v>
      </c>
      <c r="B73" s="21" t="s">
        <v>73</v>
      </c>
      <c r="C73" s="21" t="s">
        <v>74</v>
      </c>
      <c r="D73" s="12" t="s">
        <v>14</v>
      </c>
      <c r="E73" s="12" t="s">
        <v>15</v>
      </c>
      <c r="F73" s="19">
        <v>118.72</v>
      </c>
      <c r="G73" s="14"/>
      <c r="H73" s="18"/>
      <c r="I73" s="25"/>
      <c r="J73" s="26"/>
      <c r="K73" s="27"/>
      <c r="L73" s="27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="2" customFormat="1" ht="21" customHeight="1" spans="1:30">
      <c r="A74" s="11"/>
      <c r="B74" s="21"/>
      <c r="C74" s="21"/>
      <c r="D74" s="12" t="s">
        <v>17</v>
      </c>
      <c r="E74" s="12" t="s">
        <v>15</v>
      </c>
      <c r="F74" s="19">
        <v>20.25</v>
      </c>
      <c r="G74" s="14"/>
      <c r="H74" s="18"/>
      <c r="I74" s="25" t="s">
        <v>40</v>
      </c>
      <c r="J74" s="26"/>
      <c r="K74" s="27"/>
      <c r="L74" s="27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="2" customFormat="1" ht="21" customHeight="1" spans="1:30">
      <c r="A75" s="11"/>
      <c r="B75" s="21"/>
      <c r="C75" s="21"/>
      <c r="D75" s="12" t="s">
        <v>20</v>
      </c>
      <c r="E75" s="12" t="s">
        <v>13</v>
      </c>
      <c r="F75" s="19"/>
      <c r="G75" s="14">
        <v>4.49</v>
      </c>
      <c r="H75" s="18"/>
      <c r="I75" s="25" t="s">
        <v>54</v>
      </c>
      <c r="J75" s="26"/>
      <c r="K75" s="27"/>
      <c r="L75" s="27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="2" customFormat="1" ht="21" customHeight="1" spans="1:30">
      <c r="A76" s="11"/>
      <c r="B76" s="21"/>
      <c r="C76" s="21"/>
      <c r="D76" s="12" t="s">
        <v>75</v>
      </c>
      <c r="E76" s="12" t="s">
        <v>13</v>
      </c>
      <c r="F76" s="19"/>
      <c r="G76" s="14">
        <v>14.79</v>
      </c>
      <c r="H76" s="18"/>
      <c r="I76" s="25"/>
      <c r="J76" s="26"/>
      <c r="K76" s="27"/>
      <c r="L76" s="27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="2" customFormat="1" ht="21" customHeight="1" spans="1:30">
      <c r="A77" s="11"/>
      <c r="B77" s="21"/>
      <c r="C77" s="21"/>
      <c r="D77" s="12" t="s">
        <v>21</v>
      </c>
      <c r="E77" s="12"/>
      <c r="F77" s="19"/>
      <c r="G77" s="14"/>
      <c r="H77" s="18">
        <v>2</v>
      </c>
      <c r="I77" s="25"/>
      <c r="J77" s="26"/>
      <c r="K77" s="27"/>
      <c r="L77" s="27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="2" customFormat="1" ht="21" customHeight="1" spans="1:30">
      <c r="A78" s="11"/>
      <c r="B78" s="21"/>
      <c r="C78" s="21"/>
      <c r="D78" s="14" t="s">
        <v>24</v>
      </c>
      <c r="E78" s="14" t="s">
        <v>25</v>
      </c>
      <c r="F78" s="19"/>
      <c r="G78" s="14"/>
      <c r="H78" s="18">
        <v>44.5</v>
      </c>
      <c r="I78" s="25"/>
      <c r="J78" s="26"/>
      <c r="K78" s="27"/>
      <c r="L78" s="27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="2" customFormat="1" ht="22" customHeight="1" spans="1:30">
      <c r="A79" s="11">
        <f>COUNTA($B$3:B79)</f>
        <v>12</v>
      </c>
      <c r="B79" s="21" t="s">
        <v>76</v>
      </c>
      <c r="C79" s="21" t="s">
        <v>77</v>
      </c>
      <c r="D79" s="12" t="s">
        <v>14</v>
      </c>
      <c r="E79" s="12" t="s">
        <v>15</v>
      </c>
      <c r="F79" s="19">
        <v>118.72</v>
      </c>
      <c r="G79" s="14"/>
      <c r="H79" s="18"/>
      <c r="I79" s="25"/>
      <c r="J79" s="26"/>
      <c r="K79" s="27"/>
      <c r="L79" s="27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="2" customFormat="1" ht="22" customHeight="1" spans="1:30">
      <c r="A80" s="11"/>
      <c r="B80" s="21"/>
      <c r="C80" s="21"/>
      <c r="D80" s="12" t="s">
        <v>17</v>
      </c>
      <c r="E80" s="12" t="s">
        <v>15</v>
      </c>
      <c r="F80" s="19">
        <v>19.84</v>
      </c>
      <c r="G80" s="14"/>
      <c r="H80" s="18"/>
      <c r="I80" s="25" t="s">
        <v>78</v>
      </c>
      <c r="J80" s="26"/>
      <c r="K80" s="27"/>
      <c r="L80" s="27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="2" customFormat="1" ht="22" customHeight="1" spans="1:30">
      <c r="A81" s="11"/>
      <c r="B81" s="21"/>
      <c r="C81" s="21"/>
      <c r="D81" s="12" t="s">
        <v>21</v>
      </c>
      <c r="E81" s="12"/>
      <c r="F81" s="19"/>
      <c r="G81" s="14"/>
      <c r="H81" s="18">
        <v>2</v>
      </c>
      <c r="I81" s="25"/>
      <c r="J81" s="26"/>
      <c r="K81" s="27"/>
      <c r="L81" s="27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="2" customFormat="1" ht="22" customHeight="1" spans="1:30">
      <c r="A82" s="11"/>
      <c r="B82" s="21"/>
      <c r="C82" s="21"/>
      <c r="D82" s="12" t="s">
        <v>44</v>
      </c>
      <c r="E82" s="12"/>
      <c r="F82" s="19"/>
      <c r="G82" s="14"/>
      <c r="H82" s="18">
        <v>1.08</v>
      </c>
      <c r="I82" s="25"/>
      <c r="J82" s="26"/>
      <c r="K82" s="27"/>
      <c r="L82" s="27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="2" customFormat="1" ht="22" customHeight="1" spans="1:30">
      <c r="A83" s="11"/>
      <c r="B83" s="21"/>
      <c r="C83" s="21"/>
      <c r="D83" s="14" t="s">
        <v>22</v>
      </c>
      <c r="E83" s="14" t="s">
        <v>23</v>
      </c>
      <c r="F83" s="19"/>
      <c r="G83" s="14"/>
      <c r="H83" s="18">
        <v>1.3</v>
      </c>
      <c r="I83" s="25"/>
      <c r="J83" s="26"/>
      <c r="K83" s="27"/>
      <c r="L83" s="27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="2" customFormat="1" ht="22" customHeight="1" spans="1:30">
      <c r="A84" s="11"/>
      <c r="B84" s="21"/>
      <c r="C84" s="21"/>
      <c r="D84" s="12" t="s">
        <v>24</v>
      </c>
      <c r="E84" s="12" t="s">
        <v>25</v>
      </c>
      <c r="F84" s="19"/>
      <c r="G84" s="14"/>
      <c r="H84" s="18">
        <v>40.13</v>
      </c>
      <c r="I84" s="25"/>
      <c r="J84" s="26"/>
      <c r="K84" s="27"/>
      <c r="L84" s="27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="2" customFormat="1" ht="22" customHeight="1" spans="1:30">
      <c r="A85" s="11">
        <f>COUNTA($B$3:B85)</f>
        <v>13</v>
      </c>
      <c r="B85" s="21" t="s">
        <v>79</v>
      </c>
      <c r="C85" s="21" t="s">
        <v>80</v>
      </c>
      <c r="D85" s="12" t="s">
        <v>81</v>
      </c>
      <c r="E85" s="12" t="s">
        <v>47</v>
      </c>
      <c r="F85" s="19">
        <v>2044.8</v>
      </c>
      <c r="G85" s="14"/>
      <c r="H85" s="18"/>
      <c r="I85" s="14"/>
      <c r="J85" s="26"/>
      <c r="K85" s="27"/>
      <c r="L85" s="27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ht="22" customHeight="1" spans="1:9">
      <c r="A86" s="11">
        <f>COUNTA($B$3:B86)</f>
        <v>14</v>
      </c>
      <c r="B86" s="21" t="s">
        <v>82</v>
      </c>
      <c r="C86" s="21" t="s">
        <v>83</v>
      </c>
      <c r="D86" s="12" t="s">
        <v>14</v>
      </c>
      <c r="E86" s="12" t="s">
        <v>18</v>
      </c>
      <c r="F86" s="14">
        <v>20.09</v>
      </c>
      <c r="G86" s="14"/>
      <c r="H86" s="18"/>
      <c r="I86" s="14"/>
    </row>
    <row r="87" ht="22" customHeight="1" spans="1:9">
      <c r="A87" s="11"/>
      <c r="B87" s="21"/>
      <c r="C87" s="21"/>
      <c r="D87" s="12" t="s">
        <v>14</v>
      </c>
      <c r="E87" s="12" t="s">
        <v>18</v>
      </c>
      <c r="F87" s="14">
        <v>19</v>
      </c>
      <c r="G87" s="14"/>
      <c r="H87" s="18"/>
      <c r="I87" s="14"/>
    </row>
    <row r="88" ht="22" customHeight="1" spans="1:9">
      <c r="A88" s="11">
        <f>COUNTA($B$3:B88)</f>
        <v>15</v>
      </c>
      <c r="B88" s="21" t="s">
        <v>84</v>
      </c>
      <c r="C88" s="21" t="s">
        <v>85</v>
      </c>
      <c r="D88" s="12" t="s">
        <v>86</v>
      </c>
      <c r="E88" s="12" t="s">
        <v>47</v>
      </c>
      <c r="F88" s="19">
        <v>152.5</v>
      </c>
      <c r="G88" s="14"/>
      <c r="H88" s="18"/>
      <c r="I88" s="14"/>
    </row>
    <row r="89" ht="22" customHeight="1" spans="1:9">
      <c r="A89" s="11"/>
      <c r="B89" s="21"/>
      <c r="C89" s="21"/>
      <c r="D89" s="12" t="s">
        <v>87</v>
      </c>
      <c r="E89" s="12" t="s">
        <v>47</v>
      </c>
      <c r="F89" s="19">
        <v>3.69</v>
      </c>
      <c r="G89" s="14"/>
      <c r="H89" s="18"/>
      <c r="I89" s="25" t="s">
        <v>88</v>
      </c>
    </row>
    <row r="90" ht="22" customHeight="1" spans="1:9">
      <c r="A90" s="11"/>
      <c r="B90" s="21"/>
      <c r="C90" s="21"/>
      <c r="D90" s="12" t="s">
        <v>21</v>
      </c>
      <c r="E90" s="12"/>
      <c r="F90" s="19"/>
      <c r="G90" s="14"/>
      <c r="H90" s="18">
        <v>1</v>
      </c>
      <c r="I90" s="25"/>
    </row>
    <row r="91" ht="22" customHeight="1" spans="1:9">
      <c r="A91" s="11"/>
      <c r="B91" s="21"/>
      <c r="C91" s="21"/>
      <c r="D91" s="12" t="s">
        <v>22</v>
      </c>
      <c r="E91" s="12" t="s">
        <v>23</v>
      </c>
      <c r="F91" s="19"/>
      <c r="G91" s="14"/>
      <c r="H91" s="18">
        <v>2.42</v>
      </c>
      <c r="I91" s="14"/>
    </row>
    <row r="92" ht="22" customHeight="1" spans="1:9">
      <c r="A92" s="11"/>
      <c r="B92" s="21"/>
      <c r="C92" s="21"/>
      <c r="D92" s="12" t="s">
        <v>24</v>
      </c>
      <c r="E92" s="12" t="s">
        <v>25</v>
      </c>
      <c r="F92" s="19"/>
      <c r="G92" s="14"/>
      <c r="H92" s="18">
        <v>35.68</v>
      </c>
      <c r="I92" s="14"/>
    </row>
    <row r="93" ht="23" customHeight="1" spans="1:9">
      <c r="A93" s="11">
        <f>COUNTA($B$3:B93)</f>
        <v>16</v>
      </c>
      <c r="B93" s="21" t="s">
        <v>89</v>
      </c>
      <c r="C93" s="21" t="s">
        <v>90</v>
      </c>
      <c r="D93" s="12" t="s">
        <v>12</v>
      </c>
      <c r="E93" s="12" t="s">
        <v>47</v>
      </c>
      <c r="F93" s="19">
        <v>28.62</v>
      </c>
      <c r="G93" s="14"/>
      <c r="H93" s="18"/>
      <c r="I93" s="25"/>
    </row>
    <row r="94" ht="23" customHeight="1" spans="1:9">
      <c r="A94" s="11"/>
      <c r="B94" s="21"/>
      <c r="C94" s="21"/>
      <c r="D94" s="12" t="s">
        <v>52</v>
      </c>
      <c r="E94" s="12" t="s">
        <v>15</v>
      </c>
      <c r="F94" s="19">
        <v>10.8</v>
      </c>
      <c r="G94" s="14"/>
      <c r="H94" s="18"/>
      <c r="I94" s="25"/>
    </row>
    <row r="95" ht="23" customHeight="1" spans="1:9">
      <c r="A95" s="11"/>
      <c r="B95" s="21"/>
      <c r="C95" s="21"/>
      <c r="D95" s="14" t="s">
        <v>17</v>
      </c>
      <c r="E95" s="12" t="s">
        <v>15</v>
      </c>
      <c r="F95" s="19">
        <v>11.9</v>
      </c>
      <c r="G95" s="14"/>
      <c r="H95" s="18"/>
      <c r="I95" s="25" t="s">
        <v>91</v>
      </c>
    </row>
    <row r="96" ht="23" customHeight="1" spans="1:9">
      <c r="A96" s="11"/>
      <c r="B96" s="21"/>
      <c r="C96" s="21"/>
      <c r="D96" s="12" t="s">
        <v>21</v>
      </c>
      <c r="E96" s="12"/>
      <c r="F96" s="19"/>
      <c r="G96" s="14"/>
      <c r="H96" s="28">
        <v>0.5</v>
      </c>
      <c r="I96" s="25"/>
    </row>
    <row r="97" ht="23" customHeight="1" spans="1:9">
      <c r="A97" s="11"/>
      <c r="B97" s="21"/>
      <c r="C97" s="21"/>
      <c r="D97" s="12" t="s">
        <v>44</v>
      </c>
      <c r="E97" s="12"/>
      <c r="F97" s="19"/>
      <c r="G97" s="14"/>
      <c r="H97" s="18">
        <v>1.2</v>
      </c>
      <c r="I97" s="25"/>
    </row>
    <row r="98" ht="23" customHeight="1" spans="1:9">
      <c r="A98" s="11"/>
      <c r="B98" s="21"/>
      <c r="C98" s="21"/>
      <c r="D98" s="12" t="s">
        <v>22</v>
      </c>
      <c r="E98" s="12" t="s">
        <v>23</v>
      </c>
      <c r="F98" s="19"/>
      <c r="G98" s="14"/>
      <c r="H98" s="18">
        <v>0.62</v>
      </c>
      <c r="I98" s="25"/>
    </row>
    <row r="99" ht="23" customHeight="1" spans="1:9">
      <c r="A99" s="11"/>
      <c r="B99" s="21"/>
      <c r="C99" s="21"/>
      <c r="D99" s="14" t="s">
        <v>24</v>
      </c>
      <c r="E99" s="12" t="s">
        <v>25</v>
      </c>
      <c r="F99" s="19"/>
      <c r="G99" s="14"/>
      <c r="H99" s="18">
        <v>19.88</v>
      </c>
      <c r="I99" s="25"/>
    </row>
    <row r="100" ht="22" customHeight="1" spans="1:9">
      <c r="A100" s="11">
        <f>COUNTA($B$3:B100)</f>
        <v>17</v>
      </c>
      <c r="B100" s="21" t="s">
        <v>92</v>
      </c>
      <c r="C100" s="21" t="s">
        <v>93</v>
      </c>
      <c r="D100" s="12" t="s">
        <v>12</v>
      </c>
      <c r="E100" s="12" t="s">
        <v>47</v>
      </c>
      <c r="F100" s="19">
        <v>27.67</v>
      </c>
      <c r="G100" s="14"/>
      <c r="H100" s="18"/>
      <c r="I100" s="25"/>
    </row>
    <row r="101" ht="22" customHeight="1" spans="1:9">
      <c r="A101" s="11"/>
      <c r="B101" s="21"/>
      <c r="C101" s="21"/>
      <c r="D101" s="12" t="s">
        <v>52</v>
      </c>
      <c r="E101" s="12" t="s">
        <v>15</v>
      </c>
      <c r="F101" s="19">
        <v>10.44</v>
      </c>
      <c r="G101" s="14"/>
      <c r="H101" s="18"/>
      <c r="I101" s="25"/>
    </row>
    <row r="102" ht="22" customHeight="1" spans="1:9">
      <c r="A102" s="11"/>
      <c r="B102" s="21"/>
      <c r="C102" s="21"/>
      <c r="D102" s="14" t="s">
        <v>17</v>
      </c>
      <c r="E102" s="12" t="s">
        <v>15</v>
      </c>
      <c r="F102" s="19">
        <v>35.28</v>
      </c>
      <c r="G102" s="14"/>
      <c r="H102" s="18"/>
      <c r="I102" s="25" t="s">
        <v>40</v>
      </c>
    </row>
    <row r="103" ht="22" customHeight="1" spans="1:9">
      <c r="A103" s="11"/>
      <c r="B103" s="21"/>
      <c r="C103" s="21"/>
      <c r="D103" s="14" t="s">
        <v>94</v>
      </c>
      <c r="E103" s="14" t="s">
        <v>13</v>
      </c>
      <c r="F103" s="19"/>
      <c r="G103" s="14">
        <v>3</v>
      </c>
      <c r="H103" s="18"/>
      <c r="I103" s="25"/>
    </row>
    <row r="104" ht="22" customHeight="1" spans="1:9">
      <c r="A104" s="11"/>
      <c r="B104" s="21"/>
      <c r="C104" s="21"/>
      <c r="D104" s="12" t="s">
        <v>21</v>
      </c>
      <c r="E104" s="12"/>
      <c r="F104" s="19"/>
      <c r="G104" s="14"/>
      <c r="H104" s="28">
        <v>0.5</v>
      </c>
      <c r="I104" s="25"/>
    </row>
    <row r="105" ht="22" customHeight="1" spans="1:9">
      <c r="A105" s="11"/>
      <c r="B105" s="21"/>
      <c r="C105" s="21"/>
      <c r="D105" s="14" t="s">
        <v>24</v>
      </c>
      <c r="E105" s="12" t="s">
        <v>25</v>
      </c>
      <c r="F105" s="19"/>
      <c r="G105" s="14"/>
      <c r="H105" s="18">
        <v>14.57</v>
      </c>
      <c r="I105" s="25"/>
    </row>
    <row r="106" ht="22" customHeight="1" spans="1:9">
      <c r="A106" s="11">
        <f>COUNTA($B$3:B106)</f>
        <v>18</v>
      </c>
      <c r="B106" s="21" t="s">
        <v>95</v>
      </c>
      <c r="C106" s="21" t="s">
        <v>96</v>
      </c>
      <c r="D106" s="12" t="s">
        <v>12</v>
      </c>
      <c r="E106" s="12" t="s">
        <v>47</v>
      </c>
      <c r="F106" s="19">
        <v>27.67</v>
      </c>
      <c r="G106" s="14"/>
      <c r="H106" s="18"/>
      <c r="I106" s="25"/>
    </row>
    <row r="107" ht="22" customHeight="1" spans="1:9">
      <c r="A107" s="11"/>
      <c r="B107" s="21"/>
      <c r="C107" s="21"/>
      <c r="D107" s="12" t="s">
        <v>14</v>
      </c>
      <c r="E107" s="12" t="s">
        <v>15</v>
      </c>
      <c r="F107" s="19">
        <v>10.44</v>
      </c>
      <c r="G107" s="19"/>
      <c r="H107" s="18"/>
      <c r="I107" s="25"/>
    </row>
    <row r="108" ht="22" customHeight="1" spans="1:9">
      <c r="A108" s="11"/>
      <c r="B108" s="21"/>
      <c r="C108" s="21"/>
      <c r="D108" s="14" t="s">
        <v>17</v>
      </c>
      <c r="E108" s="12" t="s">
        <v>15</v>
      </c>
      <c r="F108" s="19">
        <v>13.97</v>
      </c>
      <c r="G108" s="14"/>
      <c r="H108" s="18"/>
      <c r="I108" s="25" t="s">
        <v>40</v>
      </c>
    </row>
    <row r="109" ht="22" customHeight="1" spans="1:9">
      <c r="A109" s="11"/>
      <c r="B109" s="21"/>
      <c r="C109" s="21"/>
      <c r="D109" s="14" t="s">
        <v>14</v>
      </c>
      <c r="E109" s="12" t="s">
        <v>18</v>
      </c>
      <c r="F109" s="14">
        <v>12.23</v>
      </c>
      <c r="G109" s="14"/>
      <c r="H109" s="18"/>
      <c r="I109" s="25" t="s">
        <v>97</v>
      </c>
    </row>
    <row r="110" ht="22" customHeight="1" spans="1:9">
      <c r="A110" s="11"/>
      <c r="B110" s="21"/>
      <c r="C110" s="21"/>
      <c r="D110" s="14" t="s">
        <v>94</v>
      </c>
      <c r="E110" s="12" t="s">
        <v>13</v>
      </c>
      <c r="F110" s="19"/>
      <c r="G110" s="14">
        <v>1.7</v>
      </c>
      <c r="H110" s="18"/>
      <c r="I110" s="25" t="s">
        <v>98</v>
      </c>
    </row>
    <row r="111" ht="22" customHeight="1" spans="1:9">
      <c r="A111" s="11"/>
      <c r="B111" s="21"/>
      <c r="C111" s="21"/>
      <c r="D111" s="14" t="s">
        <v>20</v>
      </c>
      <c r="E111" s="12" t="s">
        <v>13</v>
      </c>
      <c r="F111" s="19"/>
      <c r="G111" s="14">
        <v>5.54</v>
      </c>
      <c r="H111" s="18"/>
      <c r="I111" s="25" t="s">
        <v>99</v>
      </c>
    </row>
    <row r="112" ht="22" customHeight="1" spans="1:9">
      <c r="A112" s="11"/>
      <c r="B112" s="21"/>
      <c r="C112" s="21"/>
      <c r="D112" s="14" t="s">
        <v>100</v>
      </c>
      <c r="E112" s="14"/>
      <c r="F112" s="19"/>
      <c r="G112" s="14">
        <v>3.2</v>
      </c>
      <c r="H112" s="18"/>
      <c r="I112" s="25"/>
    </row>
    <row r="113" ht="22" customHeight="1" spans="1:9">
      <c r="A113" s="11"/>
      <c r="B113" s="21"/>
      <c r="C113" s="21"/>
      <c r="D113" s="14" t="s">
        <v>101</v>
      </c>
      <c r="E113" s="14"/>
      <c r="F113" s="19"/>
      <c r="G113" s="14">
        <v>3.96</v>
      </c>
      <c r="H113" s="18"/>
      <c r="I113" s="25"/>
    </row>
    <row r="114" ht="22" customHeight="1" spans="1:9">
      <c r="A114" s="11"/>
      <c r="B114" s="21"/>
      <c r="C114" s="21"/>
      <c r="D114" s="14" t="s">
        <v>24</v>
      </c>
      <c r="E114" s="12" t="s">
        <v>25</v>
      </c>
      <c r="F114" s="19"/>
      <c r="G114" s="14"/>
      <c r="H114" s="18">
        <v>16.5</v>
      </c>
      <c r="I114" s="25"/>
    </row>
    <row r="115" ht="20" customHeight="1" spans="1:9">
      <c r="A115" s="11">
        <f>COUNTA($B$3:B115)</f>
        <v>19</v>
      </c>
      <c r="B115" s="21" t="s">
        <v>102</v>
      </c>
      <c r="C115" s="21" t="s">
        <v>103</v>
      </c>
      <c r="D115" s="12" t="s">
        <v>48</v>
      </c>
      <c r="E115" s="12" t="s">
        <v>15</v>
      </c>
      <c r="F115" s="19">
        <v>28.62</v>
      </c>
      <c r="G115" s="14"/>
      <c r="H115" s="18"/>
      <c r="I115" s="25"/>
    </row>
    <row r="116" ht="20" customHeight="1" spans="1:9">
      <c r="A116" s="11"/>
      <c r="B116" s="21"/>
      <c r="C116" s="21"/>
      <c r="D116" s="12" t="s">
        <v>104</v>
      </c>
      <c r="E116" s="12" t="s">
        <v>15</v>
      </c>
      <c r="F116" s="19">
        <v>17.16</v>
      </c>
      <c r="G116" s="19"/>
      <c r="H116" s="18"/>
      <c r="I116" s="25"/>
    </row>
    <row r="117" ht="20" customHeight="1" spans="1:9">
      <c r="A117" s="11"/>
      <c r="B117" s="21"/>
      <c r="C117" s="21"/>
      <c r="D117" s="14" t="s">
        <v>105</v>
      </c>
      <c r="E117" s="12" t="s">
        <v>15</v>
      </c>
      <c r="F117" s="19">
        <v>20.42</v>
      </c>
      <c r="G117" s="19"/>
      <c r="H117" s="18"/>
      <c r="I117" s="25" t="s">
        <v>106</v>
      </c>
    </row>
    <row r="118" ht="20" customHeight="1" spans="1:9">
      <c r="A118" s="11"/>
      <c r="B118" s="21"/>
      <c r="C118" s="21"/>
      <c r="D118" s="14" t="s">
        <v>107</v>
      </c>
      <c r="E118" s="14" t="s">
        <v>18</v>
      </c>
      <c r="F118" s="18">
        <v>9.58</v>
      </c>
      <c r="G118" s="18"/>
      <c r="H118" s="18"/>
      <c r="I118" s="25" t="s">
        <v>88</v>
      </c>
    </row>
    <row r="119" ht="20" customHeight="1" spans="1:9">
      <c r="A119" s="11"/>
      <c r="B119" s="21"/>
      <c r="C119" s="21"/>
      <c r="D119" s="14" t="s">
        <v>108</v>
      </c>
      <c r="E119" s="14" t="s">
        <v>18</v>
      </c>
      <c r="F119" s="14">
        <v>11.79</v>
      </c>
      <c r="G119" s="14"/>
      <c r="H119" s="18"/>
      <c r="I119" s="25" t="s">
        <v>88</v>
      </c>
    </row>
    <row r="120" ht="20" customHeight="1" spans="1:9">
      <c r="A120" s="11"/>
      <c r="B120" s="21"/>
      <c r="C120" s="21"/>
      <c r="D120" s="14" t="s">
        <v>109</v>
      </c>
      <c r="E120" s="14" t="s">
        <v>18</v>
      </c>
      <c r="F120" s="14">
        <v>26.02</v>
      </c>
      <c r="G120" s="14"/>
      <c r="H120" s="18"/>
      <c r="I120" s="25" t="s">
        <v>88</v>
      </c>
    </row>
    <row r="121" ht="20" customHeight="1" spans="1:9">
      <c r="A121" s="11"/>
      <c r="B121" s="21"/>
      <c r="C121" s="21"/>
      <c r="D121" s="14" t="s">
        <v>110</v>
      </c>
      <c r="E121" s="14" t="s">
        <v>13</v>
      </c>
      <c r="F121" s="19"/>
      <c r="G121" s="14">
        <v>5.15</v>
      </c>
      <c r="H121" s="18"/>
      <c r="I121" s="25" t="s">
        <v>111</v>
      </c>
    </row>
    <row r="122" ht="20" customHeight="1" spans="1:9">
      <c r="A122" s="11"/>
      <c r="B122" s="21"/>
      <c r="C122" s="21"/>
      <c r="D122" s="14" t="s">
        <v>112</v>
      </c>
      <c r="E122" s="14" t="s">
        <v>13</v>
      </c>
      <c r="F122" s="19"/>
      <c r="G122" s="14">
        <v>10.5</v>
      </c>
      <c r="H122" s="18"/>
      <c r="I122" s="25" t="s">
        <v>113</v>
      </c>
    </row>
    <row r="123" ht="20" customHeight="1" spans="1:9">
      <c r="A123" s="11"/>
      <c r="B123" s="21"/>
      <c r="C123" s="21"/>
      <c r="D123" s="14" t="s">
        <v>114</v>
      </c>
      <c r="E123" s="14" t="s">
        <v>13</v>
      </c>
      <c r="F123" s="19"/>
      <c r="G123" s="14">
        <v>3.9</v>
      </c>
      <c r="H123" s="18"/>
      <c r="I123" s="25" t="s">
        <v>61</v>
      </c>
    </row>
    <row r="124" ht="20" customHeight="1" spans="1:9">
      <c r="A124" s="11"/>
      <c r="B124" s="21"/>
      <c r="C124" s="21"/>
      <c r="D124" s="14" t="s">
        <v>115</v>
      </c>
      <c r="E124" s="14"/>
      <c r="F124" s="19"/>
      <c r="G124" s="14">
        <v>13.74</v>
      </c>
      <c r="H124" s="18"/>
      <c r="I124" s="25"/>
    </row>
    <row r="125" ht="20" customHeight="1" spans="1:9">
      <c r="A125" s="11"/>
      <c r="B125" s="21"/>
      <c r="C125" s="21"/>
      <c r="D125" s="14" t="s">
        <v>116</v>
      </c>
      <c r="E125" s="14" t="s">
        <v>13</v>
      </c>
      <c r="F125" s="19"/>
      <c r="G125" s="14">
        <v>3.93</v>
      </c>
      <c r="H125" s="18"/>
      <c r="I125" s="25" t="s">
        <v>117</v>
      </c>
    </row>
    <row r="126" ht="20" customHeight="1" spans="1:9">
      <c r="A126" s="11"/>
      <c r="B126" s="21"/>
      <c r="C126" s="21"/>
      <c r="D126" s="14" t="s">
        <v>118</v>
      </c>
      <c r="E126" s="14" t="s">
        <v>23</v>
      </c>
      <c r="F126" s="19"/>
      <c r="G126" s="14"/>
      <c r="H126" s="18">
        <v>1</v>
      </c>
      <c r="I126" s="25"/>
    </row>
    <row r="127" ht="20" customHeight="1" spans="1:9">
      <c r="A127" s="11"/>
      <c r="B127" s="21"/>
      <c r="C127" s="21"/>
      <c r="D127" s="14" t="s">
        <v>119</v>
      </c>
      <c r="E127" s="14"/>
      <c r="F127" s="19"/>
      <c r="G127" s="14"/>
      <c r="H127" s="18">
        <v>1</v>
      </c>
      <c r="I127" s="25"/>
    </row>
    <row r="128" ht="20" customHeight="1" spans="1:9">
      <c r="A128" s="11"/>
      <c r="B128" s="21"/>
      <c r="C128" s="21"/>
      <c r="D128" s="14" t="s">
        <v>24</v>
      </c>
      <c r="E128" s="12" t="s">
        <v>25</v>
      </c>
      <c r="F128" s="19"/>
      <c r="G128" s="14"/>
      <c r="H128" s="18">
        <v>39.4</v>
      </c>
      <c r="I128" s="25"/>
    </row>
    <row r="129" ht="22" customHeight="1" spans="1:9">
      <c r="A129" s="11">
        <f>COUNTA($B$3:B129)</f>
        <v>20</v>
      </c>
      <c r="B129" s="21" t="s">
        <v>120</v>
      </c>
      <c r="C129" s="21" t="s">
        <v>121</v>
      </c>
      <c r="D129" s="12" t="s">
        <v>14</v>
      </c>
      <c r="E129" s="12" t="s">
        <v>15</v>
      </c>
      <c r="F129" s="19">
        <v>28.98</v>
      </c>
      <c r="G129" s="14"/>
      <c r="H129" s="18"/>
      <c r="I129" s="25"/>
    </row>
    <row r="130" ht="22" customHeight="1" spans="1:9">
      <c r="A130" s="11"/>
      <c r="B130" s="21"/>
      <c r="C130" s="21"/>
      <c r="D130" s="12" t="s">
        <v>14</v>
      </c>
      <c r="E130" s="12" t="s">
        <v>15</v>
      </c>
      <c r="F130" s="19">
        <v>10.91</v>
      </c>
      <c r="G130" s="19"/>
      <c r="H130" s="18"/>
      <c r="I130" s="25"/>
    </row>
    <row r="131" ht="22" customHeight="1" spans="1:9">
      <c r="A131" s="11"/>
      <c r="B131" s="21"/>
      <c r="C131" s="21"/>
      <c r="D131" s="12" t="s">
        <v>14</v>
      </c>
      <c r="E131" s="12" t="s">
        <v>15</v>
      </c>
      <c r="F131" s="19">
        <v>5.77</v>
      </c>
      <c r="G131" s="19"/>
      <c r="H131" s="18"/>
      <c r="I131" s="25" t="s">
        <v>106</v>
      </c>
    </row>
    <row r="132" ht="22" customHeight="1" spans="1:9">
      <c r="A132" s="11"/>
      <c r="B132" s="21"/>
      <c r="C132" s="21"/>
      <c r="D132" s="14" t="s">
        <v>94</v>
      </c>
      <c r="E132" s="14" t="s">
        <v>13</v>
      </c>
      <c r="F132" s="19"/>
      <c r="G132" s="14">
        <v>5.4</v>
      </c>
      <c r="H132" s="18"/>
      <c r="I132" s="25" t="s">
        <v>61</v>
      </c>
    </row>
    <row r="133" ht="22" customHeight="1" spans="1:9">
      <c r="A133" s="11"/>
      <c r="B133" s="21"/>
      <c r="C133" s="21"/>
      <c r="D133" s="14" t="s">
        <v>21</v>
      </c>
      <c r="E133" s="14"/>
      <c r="F133" s="19"/>
      <c r="G133" s="14"/>
      <c r="H133" s="18">
        <v>1</v>
      </c>
      <c r="I133" s="25"/>
    </row>
    <row r="134" ht="22" customHeight="1" spans="1:9">
      <c r="A134" s="11"/>
      <c r="B134" s="21"/>
      <c r="C134" s="21"/>
      <c r="D134" s="14" t="s">
        <v>24</v>
      </c>
      <c r="E134" s="12" t="s">
        <v>25</v>
      </c>
      <c r="F134" s="19"/>
      <c r="G134" s="14"/>
      <c r="H134" s="18">
        <v>19.54</v>
      </c>
      <c r="I134" s="25"/>
    </row>
    <row r="135" ht="22" customHeight="1" spans="1:9">
      <c r="A135" s="11">
        <f>COUNTA($B$3:B135)</f>
        <v>21</v>
      </c>
      <c r="B135" s="21" t="s">
        <v>122</v>
      </c>
      <c r="C135" s="21" t="s">
        <v>123</v>
      </c>
      <c r="D135" s="12" t="s">
        <v>12</v>
      </c>
      <c r="E135" s="12" t="s">
        <v>47</v>
      </c>
      <c r="F135" s="19">
        <v>28.01</v>
      </c>
      <c r="G135" s="14"/>
      <c r="H135" s="18"/>
      <c r="I135" s="25"/>
    </row>
    <row r="136" ht="22" customHeight="1" spans="1:9">
      <c r="A136" s="11"/>
      <c r="B136" s="21"/>
      <c r="C136" s="21"/>
      <c r="D136" s="14" t="s">
        <v>20</v>
      </c>
      <c r="E136" s="14" t="s">
        <v>13</v>
      </c>
      <c r="F136" s="19"/>
      <c r="G136" s="14">
        <v>11.48</v>
      </c>
      <c r="H136" s="18"/>
      <c r="I136" s="25" t="s">
        <v>124</v>
      </c>
    </row>
    <row r="137" ht="22" customHeight="1" spans="1:9">
      <c r="A137" s="11"/>
      <c r="B137" s="21"/>
      <c r="C137" s="21"/>
      <c r="D137" s="14" t="s">
        <v>24</v>
      </c>
      <c r="E137" s="12" t="s">
        <v>25</v>
      </c>
      <c r="F137" s="19"/>
      <c r="G137" s="14"/>
      <c r="H137" s="18">
        <v>13.65</v>
      </c>
      <c r="I137" s="25"/>
    </row>
    <row r="138" ht="22" customHeight="1" spans="1:9">
      <c r="A138" s="11">
        <f>COUNTA($B$3:B138)</f>
        <v>22</v>
      </c>
      <c r="B138" s="21" t="s">
        <v>125</v>
      </c>
      <c r="C138" s="21" t="s">
        <v>126</v>
      </c>
      <c r="D138" s="12" t="s">
        <v>12</v>
      </c>
      <c r="E138" s="12" t="s">
        <v>47</v>
      </c>
      <c r="F138" s="19">
        <v>28.01</v>
      </c>
      <c r="G138" s="14"/>
      <c r="H138" s="18"/>
      <c r="I138" s="25"/>
    </row>
    <row r="139" ht="22" customHeight="1" spans="1:9">
      <c r="A139" s="11"/>
      <c r="B139" s="21"/>
      <c r="C139" s="21"/>
      <c r="D139" s="14" t="s">
        <v>14</v>
      </c>
      <c r="E139" s="14" t="s">
        <v>18</v>
      </c>
      <c r="F139" s="14">
        <v>11.48</v>
      </c>
      <c r="G139" s="14"/>
      <c r="H139" s="18"/>
      <c r="I139" s="25" t="s">
        <v>127</v>
      </c>
    </row>
    <row r="140" ht="22" customHeight="1" spans="1:9">
      <c r="A140" s="11"/>
      <c r="B140" s="21"/>
      <c r="C140" s="21"/>
      <c r="D140" s="14" t="s">
        <v>21</v>
      </c>
      <c r="E140" s="14"/>
      <c r="F140" s="14"/>
      <c r="G140" s="14"/>
      <c r="H140" s="18">
        <v>1</v>
      </c>
      <c r="I140" s="25"/>
    </row>
    <row r="141" ht="22" customHeight="1" spans="1:9">
      <c r="A141" s="11"/>
      <c r="B141" s="21"/>
      <c r="C141" s="21"/>
      <c r="D141" s="14" t="s">
        <v>24</v>
      </c>
      <c r="E141" s="12" t="s">
        <v>25</v>
      </c>
      <c r="F141" s="19"/>
      <c r="G141" s="14"/>
      <c r="H141" s="18">
        <v>13.65</v>
      </c>
      <c r="I141" s="25"/>
    </row>
    <row r="142" ht="22" customHeight="1" spans="1:9">
      <c r="A142" s="11">
        <f>COUNTA($B$3:B142)</f>
        <v>23</v>
      </c>
      <c r="B142" s="21" t="s">
        <v>128</v>
      </c>
      <c r="C142" s="21" t="s">
        <v>129</v>
      </c>
      <c r="D142" s="12" t="s">
        <v>12</v>
      </c>
      <c r="E142" s="12" t="s">
        <v>47</v>
      </c>
      <c r="F142" s="19">
        <v>28.01</v>
      </c>
      <c r="G142" s="14"/>
      <c r="H142" s="18"/>
      <c r="I142" s="25"/>
    </row>
    <row r="143" ht="22" customHeight="1" spans="1:9">
      <c r="A143" s="11"/>
      <c r="B143" s="21"/>
      <c r="C143" s="21"/>
      <c r="D143" s="14" t="s">
        <v>14</v>
      </c>
      <c r="E143" s="14" t="s">
        <v>18</v>
      </c>
      <c r="F143" s="14">
        <v>11.48</v>
      </c>
      <c r="G143" s="14"/>
      <c r="H143" s="18"/>
      <c r="I143" s="25" t="s">
        <v>130</v>
      </c>
    </row>
    <row r="144" ht="22" customHeight="1" spans="1:9">
      <c r="A144" s="11"/>
      <c r="B144" s="21"/>
      <c r="C144" s="21"/>
      <c r="D144" s="14" t="s">
        <v>62</v>
      </c>
      <c r="E144" s="14" t="s">
        <v>13</v>
      </c>
      <c r="F144" s="19"/>
      <c r="G144" s="19">
        <v>5.41</v>
      </c>
      <c r="H144" s="18"/>
      <c r="I144" s="25" t="s">
        <v>131</v>
      </c>
    </row>
    <row r="145" ht="22" customHeight="1" spans="1:9">
      <c r="A145" s="11"/>
      <c r="B145" s="21"/>
      <c r="C145" s="21"/>
      <c r="D145" s="14" t="s">
        <v>21</v>
      </c>
      <c r="E145" s="14"/>
      <c r="F145" s="19"/>
      <c r="G145" s="19"/>
      <c r="H145" s="18">
        <v>1</v>
      </c>
      <c r="I145" s="25"/>
    </row>
    <row r="146" ht="22" customHeight="1" spans="1:9">
      <c r="A146" s="11"/>
      <c r="B146" s="21"/>
      <c r="C146" s="21"/>
      <c r="D146" s="14" t="s">
        <v>24</v>
      </c>
      <c r="E146" s="12" t="s">
        <v>25</v>
      </c>
      <c r="F146" s="19"/>
      <c r="G146" s="14"/>
      <c r="H146" s="18">
        <v>13.65</v>
      </c>
      <c r="I146" s="25"/>
    </row>
    <row r="147" ht="22" customHeight="1" spans="1:9">
      <c r="A147" s="11">
        <f>COUNTA($B$3:B147)</f>
        <v>24</v>
      </c>
      <c r="B147" s="21" t="s">
        <v>132</v>
      </c>
      <c r="C147" s="21" t="s">
        <v>133</v>
      </c>
      <c r="D147" s="12" t="s">
        <v>14</v>
      </c>
      <c r="E147" s="12" t="s">
        <v>15</v>
      </c>
      <c r="F147" s="19">
        <v>28.98</v>
      </c>
      <c r="G147" s="14"/>
      <c r="H147" s="18"/>
      <c r="I147" s="25"/>
    </row>
    <row r="148" ht="22" customHeight="1" spans="1:9">
      <c r="A148" s="11"/>
      <c r="B148" s="21"/>
      <c r="C148" s="21"/>
      <c r="D148" s="12" t="s">
        <v>14</v>
      </c>
      <c r="E148" s="12" t="s">
        <v>15</v>
      </c>
      <c r="F148" s="19">
        <v>10.91</v>
      </c>
      <c r="G148" s="14"/>
      <c r="H148" s="18"/>
      <c r="I148" s="25" t="s">
        <v>134</v>
      </c>
    </row>
    <row r="149" ht="22" customHeight="1" spans="1:9">
      <c r="A149" s="11"/>
      <c r="B149" s="21"/>
      <c r="C149" s="21"/>
      <c r="D149" s="12" t="s">
        <v>14</v>
      </c>
      <c r="E149" s="14" t="s">
        <v>18</v>
      </c>
      <c r="F149" s="14">
        <v>9.16</v>
      </c>
      <c r="G149" s="14"/>
      <c r="H149" s="18"/>
      <c r="I149" s="25" t="s">
        <v>135</v>
      </c>
    </row>
    <row r="150" ht="22" customHeight="1" spans="1:9">
      <c r="A150" s="11"/>
      <c r="B150" s="21"/>
      <c r="C150" s="21"/>
      <c r="D150" s="14" t="s">
        <v>62</v>
      </c>
      <c r="E150" s="14" t="s">
        <v>13</v>
      </c>
      <c r="F150" s="19"/>
      <c r="G150" s="14">
        <v>15.57</v>
      </c>
      <c r="H150" s="18"/>
      <c r="I150" s="25" t="s">
        <v>136</v>
      </c>
    </row>
    <row r="151" ht="22" customHeight="1" spans="1:9">
      <c r="A151" s="11"/>
      <c r="B151" s="21"/>
      <c r="C151" s="21"/>
      <c r="D151" s="14" t="s">
        <v>24</v>
      </c>
      <c r="E151" s="12" t="s">
        <v>25</v>
      </c>
      <c r="F151" s="19"/>
      <c r="G151" s="14"/>
      <c r="H151" s="18">
        <v>39.34</v>
      </c>
      <c r="I151" s="25"/>
    </row>
    <row r="152" ht="20" customHeight="1" spans="1:9">
      <c r="A152" s="11">
        <f>COUNTA($B$3:B152)</f>
        <v>25</v>
      </c>
      <c r="B152" s="21" t="s">
        <v>137</v>
      </c>
      <c r="C152" s="21" t="s">
        <v>138</v>
      </c>
      <c r="D152" s="12" t="s">
        <v>12</v>
      </c>
      <c r="E152" s="12" t="s">
        <v>47</v>
      </c>
      <c r="F152" s="19">
        <v>28.87</v>
      </c>
      <c r="G152" s="14"/>
      <c r="H152" s="18"/>
      <c r="I152" s="25"/>
    </row>
    <row r="153" ht="20" customHeight="1" spans="1:9">
      <c r="A153" s="11"/>
      <c r="B153" s="21"/>
      <c r="C153" s="21"/>
      <c r="D153" s="12" t="s">
        <v>14</v>
      </c>
      <c r="E153" s="12" t="s">
        <v>15</v>
      </c>
      <c r="F153" s="19">
        <v>14.28</v>
      </c>
      <c r="G153" s="14"/>
      <c r="H153" s="18"/>
      <c r="I153" s="25" t="s">
        <v>134</v>
      </c>
    </row>
    <row r="154" ht="20" customHeight="1" spans="1:9">
      <c r="A154" s="11"/>
      <c r="B154" s="21"/>
      <c r="C154" s="21"/>
      <c r="D154" s="12" t="s">
        <v>14</v>
      </c>
      <c r="E154" s="12" t="s">
        <v>15</v>
      </c>
      <c r="F154" s="19">
        <v>18.15</v>
      </c>
      <c r="G154" s="14"/>
      <c r="H154" s="18"/>
      <c r="I154" s="25" t="s">
        <v>36</v>
      </c>
    </row>
    <row r="155" ht="20" customHeight="1" spans="1:9">
      <c r="A155" s="11"/>
      <c r="B155" s="21"/>
      <c r="C155" s="21"/>
      <c r="D155" s="12" t="s">
        <v>14</v>
      </c>
      <c r="E155" s="14" t="s">
        <v>28</v>
      </c>
      <c r="F155" s="19">
        <v>27</v>
      </c>
      <c r="G155" s="14"/>
      <c r="H155" s="18"/>
      <c r="I155" s="25" t="s">
        <v>134</v>
      </c>
    </row>
    <row r="156" ht="20" customHeight="1" spans="1:9">
      <c r="A156" s="11"/>
      <c r="B156" s="21"/>
      <c r="C156" s="21"/>
      <c r="D156" s="12" t="s">
        <v>14</v>
      </c>
      <c r="E156" s="12" t="s">
        <v>18</v>
      </c>
      <c r="F156" s="19">
        <v>2.01</v>
      </c>
      <c r="G156" s="19"/>
      <c r="H156" s="18"/>
      <c r="I156" s="25" t="s">
        <v>139</v>
      </c>
    </row>
    <row r="157" ht="20" customHeight="1" spans="1:9">
      <c r="A157" s="11"/>
      <c r="B157" s="21"/>
      <c r="C157" s="21"/>
      <c r="D157" s="12" t="s">
        <v>14</v>
      </c>
      <c r="E157" s="12" t="s">
        <v>18</v>
      </c>
      <c r="F157" s="19">
        <v>2.43</v>
      </c>
      <c r="G157" s="19"/>
      <c r="H157" s="18"/>
      <c r="I157" s="25" t="s">
        <v>19</v>
      </c>
    </row>
    <row r="158" ht="20" customHeight="1" spans="1:9">
      <c r="A158" s="11"/>
      <c r="B158" s="21"/>
      <c r="C158" s="21"/>
      <c r="D158" s="14" t="s">
        <v>20</v>
      </c>
      <c r="E158" s="14" t="s">
        <v>13</v>
      </c>
      <c r="F158" s="19"/>
      <c r="G158" s="14">
        <v>8.16</v>
      </c>
      <c r="H158" s="18"/>
      <c r="I158" s="25" t="s">
        <v>140</v>
      </c>
    </row>
    <row r="159" ht="20" customHeight="1" spans="1:9">
      <c r="A159" s="11"/>
      <c r="B159" s="21"/>
      <c r="C159" s="21"/>
      <c r="D159" s="14" t="s">
        <v>21</v>
      </c>
      <c r="E159" s="14"/>
      <c r="F159" s="19"/>
      <c r="G159" s="14"/>
      <c r="H159" s="28">
        <v>0.25</v>
      </c>
      <c r="I159" s="25"/>
    </row>
    <row r="160" ht="20" customHeight="1" spans="1:9">
      <c r="A160" s="11"/>
      <c r="B160" s="21"/>
      <c r="C160" s="21"/>
      <c r="D160" s="14" t="s">
        <v>44</v>
      </c>
      <c r="E160" s="14" t="s">
        <v>23</v>
      </c>
      <c r="F160" s="19"/>
      <c r="G160" s="14"/>
      <c r="H160" s="18">
        <v>1.58</v>
      </c>
      <c r="I160" s="25"/>
    </row>
    <row r="161" ht="20" customHeight="1" spans="1:9">
      <c r="A161" s="11"/>
      <c r="B161" s="21"/>
      <c r="C161" s="21"/>
      <c r="D161" s="14" t="s">
        <v>24</v>
      </c>
      <c r="E161" s="12" t="s">
        <v>25</v>
      </c>
      <c r="F161" s="19"/>
      <c r="G161" s="14"/>
      <c r="H161" s="18">
        <v>32.04</v>
      </c>
      <c r="I161" s="25"/>
    </row>
    <row r="162" ht="20" customHeight="1" spans="1:9">
      <c r="A162" s="11">
        <f>COUNTA($B$3:B162)</f>
        <v>26</v>
      </c>
      <c r="B162" s="21" t="s">
        <v>141</v>
      </c>
      <c r="C162" s="21" t="s">
        <v>142</v>
      </c>
      <c r="D162" s="12" t="s">
        <v>48</v>
      </c>
      <c r="E162" s="12" t="s">
        <v>15</v>
      </c>
      <c r="F162" s="19">
        <v>27.91</v>
      </c>
      <c r="G162" s="14"/>
      <c r="H162" s="18"/>
      <c r="I162" s="25"/>
    </row>
    <row r="163" ht="20" customHeight="1" spans="1:9">
      <c r="A163" s="11"/>
      <c r="B163" s="21"/>
      <c r="C163" s="21"/>
      <c r="D163" s="12" t="s">
        <v>52</v>
      </c>
      <c r="E163" s="12" t="s">
        <v>15</v>
      </c>
      <c r="F163" s="19">
        <v>10.61</v>
      </c>
      <c r="G163" s="14"/>
      <c r="H163" s="18"/>
      <c r="I163" s="25" t="s">
        <v>78</v>
      </c>
    </row>
    <row r="164" ht="20" customHeight="1" spans="1:9">
      <c r="A164" s="11"/>
      <c r="B164" s="21"/>
      <c r="C164" s="21"/>
      <c r="D164" s="14" t="s">
        <v>14</v>
      </c>
      <c r="E164" s="14" t="s">
        <v>18</v>
      </c>
      <c r="F164" s="14">
        <v>4.18</v>
      </c>
      <c r="G164" s="14"/>
      <c r="H164" s="18"/>
      <c r="I164" s="25" t="s">
        <v>97</v>
      </c>
    </row>
    <row r="165" ht="20" customHeight="1" spans="1:9">
      <c r="A165" s="11"/>
      <c r="B165" s="21"/>
      <c r="C165" s="21"/>
      <c r="D165" s="14" t="s">
        <v>20</v>
      </c>
      <c r="E165" s="14" t="s">
        <v>13</v>
      </c>
      <c r="F165" s="19"/>
      <c r="G165" s="19">
        <v>4.07</v>
      </c>
      <c r="H165" s="18"/>
      <c r="I165" s="25" t="s">
        <v>143</v>
      </c>
    </row>
    <row r="166" ht="20" customHeight="1" spans="1:9">
      <c r="A166" s="11"/>
      <c r="B166" s="21"/>
      <c r="C166" s="21"/>
      <c r="D166" s="14" t="s">
        <v>21</v>
      </c>
      <c r="E166" s="14"/>
      <c r="F166" s="19"/>
      <c r="G166" s="14"/>
      <c r="H166" s="28">
        <v>0.25</v>
      </c>
      <c r="I166" s="25"/>
    </row>
    <row r="167" ht="20" customHeight="1" spans="1:9">
      <c r="A167" s="11"/>
      <c r="B167" s="21"/>
      <c r="C167" s="21"/>
      <c r="D167" s="14" t="s">
        <v>24</v>
      </c>
      <c r="E167" s="12" t="s">
        <v>25</v>
      </c>
      <c r="F167" s="19"/>
      <c r="G167" s="14"/>
      <c r="H167" s="18">
        <v>13.65</v>
      </c>
      <c r="I167" s="25"/>
    </row>
    <row r="168" ht="20" customHeight="1" spans="1:9">
      <c r="A168" s="11">
        <f>COUNTA($B$3:B168)</f>
        <v>27</v>
      </c>
      <c r="B168" s="21" t="s">
        <v>144</v>
      </c>
      <c r="C168" s="21" t="s">
        <v>145</v>
      </c>
      <c r="D168" s="12" t="s">
        <v>12</v>
      </c>
      <c r="E168" s="12" t="s">
        <v>47</v>
      </c>
      <c r="F168" s="19">
        <v>27.91</v>
      </c>
      <c r="G168" s="14"/>
      <c r="H168" s="18"/>
      <c r="I168" s="25"/>
    </row>
    <row r="169" ht="20" customHeight="1" spans="1:9">
      <c r="A169" s="11"/>
      <c r="B169" s="21"/>
      <c r="C169" s="21"/>
      <c r="D169" s="14" t="s">
        <v>20</v>
      </c>
      <c r="E169" s="14" t="s">
        <v>13</v>
      </c>
      <c r="F169" s="19"/>
      <c r="G169" s="19">
        <v>11.14</v>
      </c>
      <c r="H169" s="18"/>
      <c r="I169" s="25" t="s">
        <v>61</v>
      </c>
    </row>
    <row r="170" ht="20" customHeight="1" spans="1:9">
      <c r="A170" s="11"/>
      <c r="B170" s="21"/>
      <c r="C170" s="21"/>
      <c r="D170" s="14" t="s">
        <v>21</v>
      </c>
      <c r="E170" s="14"/>
      <c r="F170" s="19"/>
      <c r="G170" s="14"/>
      <c r="H170" s="28">
        <v>0.25</v>
      </c>
      <c r="I170" s="25"/>
    </row>
    <row r="171" ht="20" customHeight="1" spans="1:9">
      <c r="A171" s="11"/>
      <c r="B171" s="21"/>
      <c r="C171" s="21"/>
      <c r="D171" s="14" t="s">
        <v>24</v>
      </c>
      <c r="E171" s="12" t="s">
        <v>25</v>
      </c>
      <c r="F171" s="19"/>
      <c r="G171" s="14"/>
      <c r="H171" s="18">
        <v>13.65</v>
      </c>
      <c r="I171" s="25"/>
    </row>
    <row r="172" ht="20" customHeight="1" spans="1:9">
      <c r="A172" s="11">
        <f>COUNTA($B$3:B172)</f>
        <v>28</v>
      </c>
      <c r="B172" s="21" t="s">
        <v>146</v>
      </c>
      <c r="C172" s="21" t="s">
        <v>147</v>
      </c>
      <c r="D172" s="12" t="s">
        <v>12</v>
      </c>
      <c r="E172" s="12" t="s">
        <v>47</v>
      </c>
      <c r="F172" s="19">
        <v>27.91</v>
      </c>
      <c r="G172" s="14"/>
      <c r="H172" s="18"/>
      <c r="I172" s="25"/>
    </row>
    <row r="173" ht="20" customHeight="1" spans="1:9">
      <c r="A173" s="11"/>
      <c r="B173" s="21"/>
      <c r="C173" s="21"/>
      <c r="D173" s="14" t="s">
        <v>20</v>
      </c>
      <c r="E173" s="14" t="s">
        <v>13</v>
      </c>
      <c r="F173" s="19"/>
      <c r="G173" s="19">
        <v>11.14</v>
      </c>
      <c r="H173" s="18"/>
      <c r="I173" s="25" t="s">
        <v>136</v>
      </c>
    </row>
    <row r="174" ht="20" customHeight="1" spans="1:9">
      <c r="A174" s="11"/>
      <c r="B174" s="21"/>
      <c r="C174" s="21"/>
      <c r="D174" s="14" t="s">
        <v>20</v>
      </c>
      <c r="E174" s="14" t="s">
        <v>13</v>
      </c>
      <c r="F174" s="19"/>
      <c r="G174" s="14">
        <v>1.8</v>
      </c>
      <c r="H174" s="18"/>
      <c r="I174" s="25"/>
    </row>
    <row r="175" ht="20" customHeight="1" spans="1:9">
      <c r="A175" s="11"/>
      <c r="B175" s="21"/>
      <c r="C175" s="21"/>
      <c r="D175" s="14" t="s">
        <v>21</v>
      </c>
      <c r="E175" s="14"/>
      <c r="F175" s="19"/>
      <c r="G175" s="14"/>
      <c r="H175" s="28">
        <v>0.25</v>
      </c>
      <c r="I175" s="25"/>
    </row>
    <row r="176" ht="20" customHeight="1" spans="1:9">
      <c r="A176" s="11"/>
      <c r="B176" s="21"/>
      <c r="C176" s="21"/>
      <c r="D176" s="14" t="s">
        <v>24</v>
      </c>
      <c r="E176" s="12" t="s">
        <v>25</v>
      </c>
      <c r="F176" s="19"/>
      <c r="G176" s="14"/>
      <c r="H176" s="18">
        <v>13.65</v>
      </c>
      <c r="I176" s="25"/>
    </row>
    <row r="177" ht="20" customHeight="1" spans="1:9">
      <c r="A177" s="11">
        <f>COUNTA($B$3:B177)</f>
        <v>29</v>
      </c>
      <c r="B177" s="21" t="s">
        <v>148</v>
      </c>
      <c r="C177" s="21" t="s">
        <v>149</v>
      </c>
      <c r="D177" s="12" t="s">
        <v>12</v>
      </c>
      <c r="E177" s="12" t="s">
        <v>47</v>
      </c>
      <c r="F177" s="19">
        <v>28.87</v>
      </c>
      <c r="G177" s="14"/>
      <c r="H177" s="18"/>
      <c r="I177" s="25"/>
    </row>
    <row r="178" ht="20" customHeight="1" spans="1:9">
      <c r="A178" s="11"/>
      <c r="B178" s="21"/>
      <c r="C178" s="21"/>
      <c r="D178" s="12" t="s">
        <v>52</v>
      </c>
      <c r="E178" s="12" t="s">
        <v>15</v>
      </c>
      <c r="F178" s="19">
        <v>11.52</v>
      </c>
      <c r="G178" s="14"/>
      <c r="H178" s="18"/>
      <c r="I178" s="25" t="s">
        <v>91</v>
      </c>
    </row>
    <row r="179" ht="20" customHeight="1" spans="1:9">
      <c r="A179" s="11"/>
      <c r="B179" s="21"/>
      <c r="C179" s="21"/>
      <c r="D179" s="14" t="s">
        <v>20</v>
      </c>
      <c r="E179" s="14" t="s">
        <v>13</v>
      </c>
      <c r="F179" s="14"/>
      <c r="G179" s="14">
        <v>23.25</v>
      </c>
      <c r="H179" s="18"/>
      <c r="I179" s="25" t="s">
        <v>150</v>
      </c>
    </row>
    <row r="180" ht="20" customHeight="1" spans="1:9">
      <c r="A180" s="11"/>
      <c r="B180" s="21"/>
      <c r="C180" s="21"/>
      <c r="D180" s="14" t="s">
        <v>22</v>
      </c>
      <c r="E180" s="14" t="s">
        <v>23</v>
      </c>
      <c r="F180" s="19"/>
      <c r="G180" s="14"/>
      <c r="H180" s="18">
        <v>0.91</v>
      </c>
      <c r="I180" s="25"/>
    </row>
    <row r="181" ht="20" customHeight="1" spans="1:9">
      <c r="A181" s="11"/>
      <c r="B181" s="21"/>
      <c r="C181" s="21"/>
      <c r="D181" s="14" t="s">
        <v>24</v>
      </c>
      <c r="E181" s="14" t="s">
        <v>25</v>
      </c>
      <c r="F181" s="19"/>
      <c r="G181" s="14"/>
      <c r="H181" s="18">
        <v>31.13</v>
      </c>
      <c r="I181" s="25"/>
    </row>
    <row r="182" ht="20" customHeight="1" spans="1:9">
      <c r="A182" s="11"/>
      <c r="B182" s="21"/>
      <c r="C182" s="21"/>
      <c r="D182" s="14" t="s">
        <v>44</v>
      </c>
      <c r="E182" s="14"/>
      <c r="F182" s="19"/>
      <c r="G182" s="14"/>
      <c r="H182" s="18">
        <v>7.2</v>
      </c>
      <c r="I182" s="25" t="s">
        <v>151</v>
      </c>
    </row>
    <row r="183" ht="20" customHeight="1" spans="1:9">
      <c r="A183" s="11"/>
      <c r="B183" s="21"/>
      <c r="C183" s="21"/>
      <c r="D183" s="14" t="s">
        <v>24</v>
      </c>
      <c r="E183" s="14" t="s">
        <v>25</v>
      </c>
      <c r="F183" s="19"/>
      <c r="G183" s="14"/>
      <c r="H183" s="18">
        <v>39</v>
      </c>
      <c r="I183" s="25" t="s">
        <v>151</v>
      </c>
    </row>
    <row r="184" ht="20" customHeight="1" spans="1:9">
      <c r="A184" s="11">
        <f>COUNTA($B$3:B184)</f>
        <v>30</v>
      </c>
      <c r="B184" s="21" t="s">
        <v>152</v>
      </c>
      <c r="C184" s="21" t="s">
        <v>153</v>
      </c>
      <c r="D184" s="12" t="s">
        <v>48</v>
      </c>
      <c r="E184" s="12" t="s">
        <v>15</v>
      </c>
      <c r="F184" s="19">
        <v>28.87</v>
      </c>
      <c r="G184" s="14"/>
      <c r="H184" s="18"/>
      <c r="I184" s="25"/>
    </row>
    <row r="185" ht="20" customHeight="1" spans="1:9">
      <c r="A185" s="11"/>
      <c r="B185" s="21"/>
      <c r="C185" s="21"/>
      <c r="D185" s="14" t="s">
        <v>14</v>
      </c>
      <c r="E185" s="14" t="s">
        <v>18</v>
      </c>
      <c r="F185" s="14">
        <v>18.54</v>
      </c>
      <c r="G185" s="14"/>
      <c r="H185" s="18"/>
      <c r="I185" s="25" t="s">
        <v>134</v>
      </c>
    </row>
    <row r="186" ht="20" customHeight="1" spans="1:9">
      <c r="A186" s="11"/>
      <c r="B186" s="21"/>
      <c r="C186" s="21"/>
      <c r="D186" s="14" t="s">
        <v>14</v>
      </c>
      <c r="E186" s="14" t="s">
        <v>18</v>
      </c>
      <c r="F186" s="14">
        <v>13.4</v>
      </c>
      <c r="G186" s="14"/>
      <c r="H186" s="18"/>
      <c r="I186" s="25" t="s">
        <v>19</v>
      </c>
    </row>
    <row r="187" ht="20" customHeight="1" spans="1:9">
      <c r="A187" s="11"/>
      <c r="B187" s="21"/>
      <c r="C187" s="21"/>
      <c r="D187" s="14" t="s">
        <v>20</v>
      </c>
      <c r="E187" s="14" t="s">
        <v>13</v>
      </c>
      <c r="F187" s="19"/>
      <c r="G187" s="14">
        <v>18.19</v>
      </c>
      <c r="H187" s="18"/>
      <c r="I187" s="25" t="s">
        <v>61</v>
      </c>
    </row>
    <row r="188" ht="20" customHeight="1" spans="1:9">
      <c r="A188" s="11"/>
      <c r="B188" s="21"/>
      <c r="C188" s="21"/>
      <c r="D188" s="14" t="s">
        <v>20</v>
      </c>
      <c r="E188" s="14" t="s">
        <v>47</v>
      </c>
      <c r="F188" s="19"/>
      <c r="G188" s="14">
        <v>6.58</v>
      </c>
      <c r="H188" s="18"/>
      <c r="I188" s="25" t="s">
        <v>61</v>
      </c>
    </row>
    <row r="189" ht="20" customHeight="1" spans="1:9">
      <c r="A189" s="11"/>
      <c r="B189" s="21"/>
      <c r="C189" s="21"/>
      <c r="D189" s="14" t="s">
        <v>62</v>
      </c>
      <c r="E189" s="14" t="s">
        <v>33</v>
      </c>
      <c r="F189" s="19"/>
      <c r="G189" s="14">
        <v>6.35</v>
      </c>
      <c r="H189" s="18"/>
      <c r="I189" s="25"/>
    </row>
    <row r="190" ht="20" customHeight="1" spans="1:9">
      <c r="A190" s="11"/>
      <c r="B190" s="21"/>
      <c r="C190" s="21"/>
      <c r="D190" s="14" t="s">
        <v>21</v>
      </c>
      <c r="E190" s="14"/>
      <c r="F190" s="19"/>
      <c r="G190" s="14"/>
      <c r="H190" s="18">
        <v>1</v>
      </c>
      <c r="I190" s="25"/>
    </row>
    <row r="191" ht="20" customHeight="1" spans="1:9">
      <c r="A191" s="11"/>
      <c r="B191" s="21"/>
      <c r="C191" s="21"/>
      <c r="D191" s="14" t="s">
        <v>24</v>
      </c>
      <c r="E191" s="14" t="s">
        <v>25</v>
      </c>
      <c r="F191" s="19"/>
      <c r="G191" s="14"/>
      <c r="H191" s="18">
        <v>10.8</v>
      </c>
      <c r="I191" s="25"/>
    </row>
    <row r="192" ht="17" customHeight="1" spans="1:9">
      <c r="A192" s="11">
        <f>COUNTA($B$3:B192)</f>
        <v>31</v>
      </c>
      <c r="B192" s="21" t="s">
        <v>154</v>
      </c>
      <c r="C192" s="29" t="s">
        <v>155</v>
      </c>
      <c r="D192" s="12" t="s">
        <v>12</v>
      </c>
      <c r="E192" s="12" t="s">
        <v>47</v>
      </c>
      <c r="F192" s="19">
        <v>27.91</v>
      </c>
      <c r="G192" s="14"/>
      <c r="H192" s="18"/>
      <c r="I192" s="25"/>
    </row>
    <row r="193" ht="17" customHeight="1" spans="1:9">
      <c r="A193" s="11"/>
      <c r="B193" s="21"/>
      <c r="C193" s="30"/>
      <c r="D193" s="14" t="s">
        <v>14</v>
      </c>
      <c r="E193" s="14" t="s">
        <v>18</v>
      </c>
      <c r="F193" s="14">
        <v>20.91</v>
      </c>
      <c r="G193" s="14"/>
      <c r="H193" s="18"/>
      <c r="I193" s="25" t="s">
        <v>139</v>
      </c>
    </row>
    <row r="194" ht="17" customHeight="1" spans="1:9">
      <c r="A194" s="11"/>
      <c r="B194" s="21"/>
      <c r="C194" s="30"/>
      <c r="D194" s="14" t="s">
        <v>20</v>
      </c>
      <c r="E194" s="14" t="s">
        <v>13</v>
      </c>
      <c r="F194" s="19"/>
      <c r="G194" s="19">
        <v>1.35</v>
      </c>
      <c r="H194" s="18"/>
      <c r="I194" s="25"/>
    </row>
    <row r="195" ht="17" customHeight="1" spans="1:9">
      <c r="A195" s="11"/>
      <c r="B195" s="21"/>
      <c r="C195" s="30"/>
      <c r="D195" s="14" t="s">
        <v>24</v>
      </c>
      <c r="E195" s="14" t="s">
        <v>25</v>
      </c>
      <c r="F195" s="19"/>
      <c r="G195" s="14"/>
      <c r="H195" s="18">
        <v>18.3</v>
      </c>
      <c r="I195" s="25"/>
    </row>
    <row r="196" ht="17" customHeight="1" spans="1:9">
      <c r="A196" s="11"/>
      <c r="B196" s="21"/>
      <c r="C196" s="30"/>
      <c r="D196" s="14" t="s">
        <v>14</v>
      </c>
      <c r="E196" s="14" t="s">
        <v>18</v>
      </c>
      <c r="F196" s="14">
        <v>13.57</v>
      </c>
      <c r="G196" s="14"/>
      <c r="H196" s="18"/>
      <c r="I196" s="25" t="s">
        <v>156</v>
      </c>
    </row>
    <row r="197" ht="17" customHeight="1" spans="1:9">
      <c r="A197" s="11"/>
      <c r="B197" s="21"/>
      <c r="C197" s="30"/>
      <c r="D197" s="14" t="s">
        <v>24</v>
      </c>
      <c r="E197" s="14" t="s">
        <v>25</v>
      </c>
      <c r="F197" s="14"/>
      <c r="G197" s="14"/>
      <c r="H197" s="18">
        <v>6</v>
      </c>
      <c r="I197" s="25"/>
    </row>
    <row r="198" ht="17" customHeight="1" spans="1:9">
      <c r="A198" s="11"/>
      <c r="B198" s="21"/>
      <c r="C198" s="31"/>
      <c r="D198" s="14" t="s">
        <v>22</v>
      </c>
      <c r="E198" s="14" t="s">
        <v>23</v>
      </c>
      <c r="F198" s="19"/>
      <c r="G198" s="14"/>
      <c r="H198" s="18">
        <v>1.96</v>
      </c>
      <c r="I198" s="25"/>
    </row>
    <row r="199" ht="17" customHeight="1" spans="1:9">
      <c r="A199" s="11">
        <f>COUNTA($B$3:B199)</f>
        <v>32</v>
      </c>
      <c r="B199" s="21" t="s">
        <v>157</v>
      </c>
      <c r="C199" s="21" t="s">
        <v>158</v>
      </c>
      <c r="D199" s="12" t="s">
        <v>12</v>
      </c>
      <c r="E199" s="12" t="s">
        <v>47</v>
      </c>
      <c r="F199" s="19">
        <v>27.91</v>
      </c>
      <c r="G199" s="14"/>
      <c r="H199" s="18"/>
      <c r="I199" s="25"/>
    </row>
    <row r="200" ht="17" customHeight="1" spans="1:9">
      <c r="A200" s="11"/>
      <c r="B200" s="21"/>
      <c r="C200" s="21"/>
      <c r="D200" s="14" t="s">
        <v>14</v>
      </c>
      <c r="E200" s="14" t="s">
        <v>18</v>
      </c>
      <c r="F200" s="14">
        <v>13.04</v>
      </c>
      <c r="G200" s="14"/>
      <c r="H200" s="18"/>
      <c r="I200" s="25" t="s">
        <v>159</v>
      </c>
    </row>
    <row r="201" ht="17" customHeight="1" spans="1:9">
      <c r="A201" s="11"/>
      <c r="B201" s="21"/>
      <c r="C201" s="21"/>
      <c r="D201" s="14" t="s">
        <v>14</v>
      </c>
      <c r="E201" s="14" t="s">
        <v>18</v>
      </c>
      <c r="F201" s="14">
        <v>8.78</v>
      </c>
      <c r="G201" s="14"/>
      <c r="H201" s="18"/>
      <c r="I201" s="25" t="s">
        <v>160</v>
      </c>
    </row>
    <row r="202" ht="17" customHeight="1" spans="1:9">
      <c r="A202" s="11"/>
      <c r="B202" s="21"/>
      <c r="C202" s="21"/>
      <c r="D202" s="14" t="s">
        <v>64</v>
      </c>
      <c r="E202" s="14"/>
      <c r="F202" s="19"/>
      <c r="G202" s="19">
        <v>11.66</v>
      </c>
      <c r="H202" s="18"/>
      <c r="I202" s="25"/>
    </row>
    <row r="203" ht="17" customHeight="1" spans="1:9">
      <c r="A203" s="11"/>
      <c r="B203" s="21"/>
      <c r="C203" s="21"/>
      <c r="D203" s="14" t="s">
        <v>94</v>
      </c>
      <c r="E203" s="14" t="s">
        <v>13</v>
      </c>
      <c r="F203" s="19"/>
      <c r="G203" s="14">
        <v>3.07</v>
      </c>
      <c r="H203" s="18"/>
      <c r="I203" s="25" t="s">
        <v>161</v>
      </c>
    </row>
    <row r="204" ht="17" customHeight="1" spans="1:9">
      <c r="A204" s="11"/>
      <c r="B204" s="21"/>
      <c r="C204" s="21"/>
      <c r="D204" s="14" t="s">
        <v>22</v>
      </c>
      <c r="E204" s="14" t="s">
        <v>23</v>
      </c>
      <c r="F204" s="19"/>
      <c r="G204" s="14"/>
      <c r="H204" s="18">
        <v>1.32</v>
      </c>
      <c r="I204" s="25"/>
    </row>
    <row r="205" ht="17" customHeight="1" spans="1:9">
      <c r="A205" s="11"/>
      <c r="B205" s="21"/>
      <c r="C205" s="21"/>
      <c r="D205" s="14" t="s">
        <v>24</v>
      </c>
      <c r="E205" s="14" t="s">
        <v>25</v>
      </c>
      <c r="F205" s="19"/>
      <c r="G205" s="14"/>
      <c r="H205" s="18">
        <v>18.16</v>
      </c>
      <c r="I205" s="25"/>
    </row>
    <row r="206" ht="17" customHeight="1" spans="1:9">
      <c r="A206" s="11">
        <f>COUNTA($B$3:B206)</f>
        <v>33</v>
      </c>
      <c r="B206" s="21" t="s">
        <v>162</v>
      </c>
      <c r="C206" s="21" t="s">
        <v>163</v>
      </c>
      <c r="D206" s="12" t="s">
        <v>12</v>
      </c>
      <c r="E206" s="12" t="s">
        <v>47</v>
      </c>
      <c r="F206" s="19">
        <v>27.91</v>
      </c>
      <c r="G206" s="14"/>
      <c r="H206" s="18"/>
      <c r="I206" s="25"/>
    </row>
    <row r="207" ht="17" customHeight="1" spans="1:9">
      <c r="A207" s="11"/>
      <c r="B207" s="21"/>
      <c r="C207" s="21"/>
      <c r="D207" s="12" t="s">
        <v>52</v>
      </c>
      <c r="E207" s="12" t="s">
        <v>15</v>
      </c>
      <c r="F207" s="14">
        <v>21.41</v>
      </c>
      <c r="G207" s="14"/>
      <c r="H207" s="18"/>
      <c r="I207" s="25" t="s">
        <v>164</v>
      </c>
    </row>
    <row r="208" ht="17" customHeight="1" spans="1:9">
      <c r="A208" s="11"/>
      <c r="B208" s="21"/>
      <c r="C208" s="21"/>
      <c r="D208" s="14" t="s">
        <v>14</v>
      </c>
      <c r="E208" s="14" t="s">
        <v>18</v>
      </c>
      <c r="F208" s="19">
        <v>15.12</v>
      </c>
      <c r="G208" s="19"/>
      <c r="H208" s="18"/>
      <c r="I208" s="25" t="s">
        <v>88</v>
      </c>
    </row>
    <row r="209" ht="17" customHeight="1" spans="1:9">
      <c r="A209" s="11"/>
      <c r="B209" s="21"/>
      <c r="C209" s="21"/>
      <c r="D209" s="14" t="s">
        <v>14</v>
      </c>
      <c r="E209" s="12" t="s">
        <v>50</v>
      </c>
      <c r="F209" s="14">
        <v>9.28</v>
      </c>
      <c r="G209" s="14"/>
      <c r="H209" s="18"/>
      <c r="I209" s="25" t="s">
        <v>165</v>
      </c>
    </row>
    <row r="210" ht="17" customHeight="1" spans="1:9">
      <c r="A210" s="11"/>
      <c r="B210" s="21"/>
      <c r="C210" s="21"/>
      <c r="D210" s="14" t="s">
        <v>43</v>
      </c>
      <c r="E210" s="12"/>
      <c r="F210" s="19"/>
      <c r="G210" s="14">
        <v>11.28</v>
      </c>
      <c r="H210" s="18"/>
      <c r="I210" s="25"/>
    </row>
    <row r="211" ht="17" customHeight="1" spans="1:9">
      <c r="A211" s="11"/>
      <c r="B211" s="21"/>
      <c r="C211" s="21"/>
      <c r="D211" s="14" t="s">
        <v>20</v>
      </c>
      <c r="E211" s="14" t="s">
        <v>13</v>
      </c>
      <c r="F211" s="19"/>
      <c r="G211" s="14">
        <v>5.08</v>
      </c>
      <c r="H211" s="18"/>
      <c r="I211" s="25"/>
    </row>
    <row r="212" ht="17" customHeight="1" spans="1:9">
      <c r="A212" s="11"/>
      <c r="B212" s="21"/>
      <c r="C212" s="21"/>
      <c r="D212" s="14" t="s">
        <v>22</v>
      </c>
      <c r="E212" s="14" t="s">
        <v>23</v>
      </c>
      <c r="F212" s="19"/>
      <c r="G212" s="14"/>
      <c r="H212" s="18">
        <v>0.5</v>
      </c>
      <c r="I212" s="25"/>
    </row>
    <row r="213" ht="17" customHeight="1" spans="1:9">
      <c r="A213" s="11"/>
      <c r="B213" s="21"/>
      <c r="C213" s="21"/>
      <c r="D213" s="14" t="s">
        <v>24</v>
      </c>
      <c r="E213" s="14" t="s">
        <v>25</v>
      </c>
      <c r="F213" s="19"/>
      <c r="G213" s="14"/>
      <c r="H213" s="18">
        <v>15.78</v>
      </c>
      <c r="I213" s="25"/>
    </row>
    <row r="214" ht="17" customHeight="1" spans="1:9">
      <c r="A214" s="11">
        <f>COUNTA($B$3:B214)</f>
        <v>34</v>
      </c>
      <c r="B214" s="21" t="s">
        <v>166</v>
      </c>
      <c r="C214" s="21" t="s">
        <v>167</v>
      </c>
      <c r="D214" s="12" t="s">
        <v>14</v>
      </c>
      <c r="E214" s="12" t="s">
        <v>15</v>
      </c>
      <c r="F214" s="19">
        <v>27.91</v>
      </c>
      <c r="G214" s="14"/>
      <c r="H214" s="18"/>
      <c r="I214" s="25"/>
    </row>
    <row r="215" ht="17" customHeight="1" spans="1:9">
      <c r="A215" s="11"/>
      <c r="B215" s="21"/>
      <c r="C215" s="21"/>
      <c r="D215" s="14" t="s">
        <v>14</v>
      </c>
      <c r="E215" s="14" t="s">
        <v>18</v>
      </c>
      <c r="F215" s="14">
        <v>20.36</v>
      </c>
      <c r="G215" s="14"/>
      <c r="H215" s="18"/>
      <c r="I215" s="25" t="s">
        <v>127</v>
      </c>
    </row>
    <row r="216" ht="17" customHeight="1" spans="1:9">
      <c r="A216" s="11"/>
      <c r="B216" s="21"/>
      <c r="C216" s="21"/>
      <c r="D216" s="14" t="s">
        <v>20</v>
      </c>
      <c r="E216" s="14" t="s">
        <v>13</v>
      </c>
      <c r="F216" s="19"/>
      <c r="G216" s="19">
        <v>2.07</v>
      </c>
      <c r="H216" s="18"/>
      <c r="I216" s="25" t="s">
        <v>168</v>
      </c>
    </row>
    <row r="217" ht="17" customHeight="1" spans="1:9">
      <c r="A217" s="11"/>
      <c r="B217" s="21"/>
      <c r="C217" s="21"/>
      <c r="D217" s="14" t="s">
        <v>24</v>
      </c>
      <c r="E217" s="14" t="s">
        <v>25</v>
      </c>
      <c r="F217" s="19"/>
      <c r="G217" s="14"/>
      <c r="H217" s="18">
        <v>10.5</v>
      </c>
      <c r="I217" s="25"/>
    </row>
    <row r="218" ht="17" customHeight="1" spans="1:9">
      <c r="A218" s="11">
        <f>COUNTA($B$3:B218)</f>
        <v>35</v>
      </c>
      <c r="B218" s="21" t="s">
        <v>169</v>
      </c>
      <c r="C218" s="21" t="s">
        <v>170</v>
      </c>
      <c r="D218" s="12" t="s">
        <v>12</v>
      </c>
      <c r="E218" s="12" t="s">
        <v>47</v>
      </c>
      <c r="F218" s="19">
        <v>28.87</v>
      </c>
      <c r="G218" s="14"/>
      <c r="H218" s="18"/>
      <c r="I218" s="25"/>
    </row>
    <row r="219" ht="17" customHeight="1" spans="1:9">
      <c r="A219" s="11"/>
      <c r="B219" s="21"/>
      <c r="C219" s="21"/>
      <c r="D219" s="12" t="s">
        <v>14</v>
      </c>
      <c r="E219" s="12" t="s">
        <v>18</v>
      </c>
      <c r="F219" s="14">
        <v>28.29</v>
      </c>
      <c r="G219" s="14"/>
      <c r="H219" s="18"/>
      <c r="I219" s="25" t="s">
        <v>159</v>
      </c>
    </row>
    <row r="220" ht="17" customHeight="1" spans="1:9">
      <c r="A220" s="11"/>
      <c r="B220" s="21"/>
      <c r="C220" s="21"/>
      <c r="D220" s="12" t="s">
        <v>14</v>
      </c>
      <c r="E220" s="12" t="s">
        <v>18</v>
      </c>
      <c r="F220" s="14">
        <v>22.2</v>
      </c>
      <c r="G220" s="14"/>
      <c r="H220" s="18"/>
      <c r="I220" s="25" t="s">
        <v>135</v>
      </c>
    </row>
    <row r="221" ht="17" customHeight="1" spans="1:9">
      <c r="A221" s="11"/>
      <c r="B221" s="21"/>
      <c r="C221" s="21"/>
      <c r="D221" s="12" t="s">
        <v>14</v>
      </c>
      <c r="E221" s="12" t="s">
        <v>18</v>
      </c>
      <c r="F221" s="19">
        <v>4.7</v>
      </c>
      <c r="G221" s="14"/>
      <c r="H221" s="18"/>
      <c r="I221" s="25"/>
    </row>
    <row r="222" ht="17" customHeight="1" spans="1:9">
      <c r="A222" s="11"/>
      <c r="B222" s="21"/>
      <c r="C222" s="21"/>
      <c r="D222" s="12" t="s">
        <v>171</v>
      </c>
      <c r="E222" s="12"/>
      <c r="F222" s="19"/>
      <c r="G222" s="14">
        <v>6.71</v>
      </c>
      <c r="H222" s="18"/>
      <c r="I222" s="25"/>
    </row>
    <row r="223" ht="17" customHeight="1" spans="1:9">
      <c r="A223" s="11"/>
      <c r="B223" s="21"/>
      <c r="C223" s="21"/>
      <c r="D223" s="14" t="s">
        <v>20</v>
      </c>
      <c r="E223" s="14" t="s">
        <v>13</v>
      </c>
      <c r="F223" s="19"/>
      <c r="G223" s="14">
        <v>9.7</v>
      </c>
      <c r="H223" s="18"/>
      <c r="I223" s="25" t="s">
        <v>117</v>
      </c>
    </row>
    <row r="224" ht="17" customHeight="1" spans="1:9">
      <c r="A224" s="11"/>
      <c r="B224" s="21"/>
      <c r="C224" s="21"/>
      <c r="D224" s="12" t="s">
        <v>37</v>
      </c>
      <c r="E224" s="12"/>
      <c r="F224" s="19"/>
      <c r="G224" s="14">
        <v>8.58</v>
      </c>
      <c r="H224" s="18"/>
      <c r="I224" s="25"/>
    </row>
    <row r="225" ht="17" customHeight="1" spans="1:9">
      <c r="A225" s="11"/>
      <c r="B225" s="21"/>
      <c r="C225" s="21"/>
      <c r="D225" s="14" t="s">
        <v>44</v>
      </c>
      <c r="E225" s="14"/>
      <c r="F225" s="19"/>
      <c r="G225" s="14"/>
      <c r="H225" s="18">
        <v>4</v>
      </c>
      <c r="I225" s="25"/>
    </row>
    <row r="226" ht="17" customHeight="1" spans="1:9">
      <c r="A226" s="11"/>
      <c r="B226" s="21"/>
      <c r="C226" s="21"/>
      <c r="D226" s="14" t="s">
        <v>24</v>
      </c>
      <c r="E226" s="14" t="s">
        <v>25</v>
      </c>
      <c r="F226" s="19"/>
      <c r="G226" s="14"/>
      <c r="H226" s="18">
        <v>17.3</v>
      </c>
      <c r="I226" s="25"/>
    </row>
    <row r="227" ht="17" customHeight="1" spans="1:9">
      <c r="A227" s="11">
        <f>COUNTA($B$3:B227)</f>
        <v>36</v>
      </c>
      <c r="B227" s="15" t="s">
        <v>172</v>
      </c>
      <c r="C227" s="17" t="s">
        <v>173</v>
      </c>
      <c r="D227" s="12" t="s">
        <v>12</v>
      </c>
      <c r="E227" s="12" t="s">
        <v>47</v>
      </c>
      <c r="F227" s="16">
        <v>106.63</v>
      </c>
      <c r="G227" s="17"/>
      <c r="H227" s="13"/>
      <c r="I227" s="25" t="s">
        <v>174</v>
      </c>
    </row>
    <row r="228" ht="17" customHeight="1" spans="1:9">
      <c r="A228" s="11"/>
      <c r="B228" s="15"/>
      <c r="C228" s="17"/>
      <c r="D228" s="12" t="s">
        <v>12</v>
      </c>
      <c r="E228" s="12" t="s">
        <v>13</v>
      </c>
      <c r="F228" s="16">
        <f>63.12-12.36</f>
        <v>50.76</v>
      </c>
      <c r="G228" s="17"/>
      <c r="H228" s="13"/>
      <c r="I228" s="25"/>
    </row>
    <row r="229" ht="17" customHeight="1" spans="1:9">
      <c r="A229" s="11"/>
      <c r="B229" s="15"/>
      <c r="C229" s="17"/>
      <c r="D229" s="12" t="s">
        <v>14</v>
      </c>
      <c r="E229" s="12" t="s">
        <v>28</v>
      </c>
      <c r="F229" s="16">
        <v>12.36</v>
      </c>
      <c r="G229" s="17"/>
      <c r="H229" s="13"/>
      <c r="I229" s="25" t="s">
        <v>134</v>
      </c>
    </row>
    <row r="230" ht="17" customHeight="1" spans="1:9">
      <c r="A230" s="11"/>
      <c r="B230" s="15"/>
      <c r="C230" s="17"/>
      <c r="D230" s="12" t="s">
        <v>94</v>
      </c>
      <c r="E230" s="12" t="s">
        <v>13</v>
      </c>
      <c r="F230" s="12"/>
      <c r="G230" s="12">
        <v>2.74</v>
      </c>
      <c r="H230" s="13"/>
      <c r="I230" s="25"/>
    </row>
    <row r="231" ht="17" customHeight="1" spans="1:9">
      <c r="A231" s="11"/>
      <c r="B231" s="15"/>
      <c r="C231" s="17"/>
      <c r="D231" s="12" t="s">
        <v>20</v>
      </c>
      <c r="E231" s="12" t="s">
        <v>13</v>
      </c>
      <c r="F231" s="12"/>
      <c r="G231" s="12">
        <v>11.8</v>
      </c>
      <c r="H231" s="13"/>
      <c r="I231" s="25"/>
    </row>
    <row r="232" ht="17" customHeight="1" spans="1:9">
      <c r="A232" s="11"/>
      <c r="B232" s="15"/>
      <c r="C232" s="17"/>
      <c r="D232" s="12" t="s">
        <v>21</v>
      </c>
      <c r="E232" s="12"/>
      <c r="F232" s="12"/>
      <c r="G232" s="12"/>
      <c r="H232" s="13">
        <v>3</v>
      </c>
      <c r="I232" s="25"/>
    </row>
    <row r="233" ht="17" customHeight="1" spans="1:9">
      <c r="A233" s="11"/>
      <c r="B233" s="15"/>
      <c r="C233" s="17"/>
      <c r="D233" s="12" t="s">
        <v>175</v>
      </c>
      <c r="E233" s="12"/>
      <c r="F233" s="12"/>
      <c r="G233" s="12"/>
      <c r="H233" s="13">
        <v>1</v>
      </c>
      <c r="I233" s="25"/>
    </row>
    <row r="234" ht="17" customHeight="1" spans="1:9">
      <c r="A234" s="11"/>
      <c r="B234" s="15"/>
      <c r="C234" s="17"/>
      <c r="D234" s="12" t="s">
        <v>44</v>
      </c>
      <c r="E234" s="12"/>
      <c r="F234" s="12"/>
      <c r="G234" s="12"/>
      <c r="H234" s="20">
        <v>71.61</v>
      </c>
      <c r="I234" s="25"/>
    </row>
    <row r="235" ht="17" customHeight="1" spans="1:9">
      <c r="A235" s="11"/>
      <c r="B235" s="15"/>
      <c r="C235" s="17"/>
      <c r="D235" s="12" t="s">
        <v>176</v>
      </c>
      <c r="E235" s="12" t="s">
        <v>23</v>
      </c>
      <c r="F235" s="12"/>
      <c r="G235" s="12"/>
      <c r="H235" s="20">
        <f>ROUND(15.1*1*0.24,2)</f>
        <v>3.62</v>
      </c>
      <c r="I235" s="25"/>
    </row>
    <row r="236" ht="17" customHeight="1" spans="1:9">
      <c r="A236" s="11"/>
      <c r="B236" s="15"/>
      <c r="C236" s="17"/>
      <c r="D236" s="12" t="s">
        <v>22</v>
      </c>
      <c r="E236" s="12" t="s">
        <v>23</v>
      </c>
      <c r="F236" s="12"/>
      <c r="G236" s="12"/>
      <c r="H236" s="20">
        <v>5.66</v>
      </c>
      <c r="I236" s="25"/>
    </row>
    <row r="237" ht="17" customHeight="1" spans="1:9">
      <c r="A237" s="11"/>
      <c r="B237" s="15"/>
      <c r="C237" s="17"/>
      <c r="D237" s="12" t="s">
        <v>24</v>
      </c>
      <c r="E237" s="12" t="s">
        <v>25</v>
      </c>
      <c r="F237" s="12"/>
      <c r="G237" s="12"/>
      <c r="H237" s="20">
        <v>341.27</v>
      </c>
      <c r="I237" s="25"/>
    </row>
    <row r="238" ht="21" customHeight="1" spans="1:9">
      <c r="A238" s="11">
        <f>COUNTA($B$3:B238)</f>
        <v>37</v>
      </c>
      <c r="B238" s="15" t="s">
        <v>177</v>
      </c>
      <c r="C238" s="32" t="s">
        <v>178</v>
      </c>
      <c r="D238" s="12" t="s">
        <v>179</v>
      </c>
      <c r="E238" s="12" t="s">
        <v>13</v>
      </c>
      <c r="F238" s="12">
        <v>42.48</v>
      </c>
      <c r="G238" s="12"/>
      <c r="H238" s="13"/>
      <c r="I238" s="25" t="s">
        <v>174</v>
      </c>
    </row>
    <row r="239" ht="21" customHeight="1" spans="1:9">
      <c r="A239" s="11"/>
      <c r="B239" s="15"/>
      <c r="C239" s="32"/>
      <c r="D239" s="12" t="s">
        <v>12</v>
      </c>
      <c r="E239" s="12" t="s">
        <v>47</v>
      </c>
      <c r="F239" s="16">
        <v>71.07</v>
      </c>
      <c r="G239" s="14"/>
      <c r="H239" s="18"/>
      <c r="I239" s="25"/>
    </row>
    <row r="240" ht="21" customHeight="1" spans="1:9">
      <c r="A240" s="11"/>
      <c r="B240" s="15"/>
      <c r="C240" s="32"/>
      <c r="D240" s="12" t="s">
        <v>14</v>
      </c>
      <c r="E240" s="12" t="s">
        <v>18</v>
      </c>
      <c r="F240" s="12">
        <v>7.81</v>
      </c>
      <c r="G240" s="12"/>
      <c r="H240" s="13"/>
      <c r="I240" s="25" t="s">
        <v>180</v>
      </c>
    </row>
    <row r="241" ht="21" customHeight="1" spans="1:9">
      <c r="A241" s="11"/>
      <c r="B241" s="15"/>
      <c r="C241" s="32"/>
      <c r="D241" s="12" t="s">
        <v>14</v>
      </c>
      <c r="E241" s="12" t="s">
        <v>18</v>
      </c>
      <c r="F241" s="12">
        <v>26.44</v>
      </c>
      <c r="G241" s="12"/>
      <c r="H241" s="13"/>
      <c r="I241" s="25" t="s">
        <v>159</v>
      </c>
    </row>
    <row r="242" ht="21" customHeight="1" spans="1:9">
      <c r="A242" s="11"/>
      <c r="B242" s="15"/>
      <c r="C242" s="32"/>
      <c r="D242" s="12" t="s">
        <v>14</v>
      </c>
      <c r="E242" s="12" t="s">
        <v>18</v>
      </c>
      <c r="F242" s="12">
        <v>26.56</v>
      </c>
      <c r="G242" s="12"/>
      <c r="H242" s="13"/>
      <c r="I242" s="25" t="s">
        <v>180</v>
      </c>
    </row>
    <row r="243" ht="21" customHeight="1" spans="1:9">
      <c r="A243" s="11"/>
      <c r="B243" s="15"/>
      <c r="C243" s="32"/>
      <c r="D243" s="12" t="s">
        <v>20</v>
      </c>
      <c r="E243" s="12" t="s">
        <v>181</v>
      </c>
      <c r="F243" s="12"/>
      <c r="G243" s="12">
        <v>7.83</v>
      </c>
      <c r="H243" s="13"/>
      <c r="I243" s="25"/>
    </row>
    <row r="244" ht="21" customHeight="1" spans="1:9">
      <c r="A244" s="11"/>
      <c r="B244" s="15"/>
      <c r="C244" s="32"/>
      <c r="D244" s="12" t="s">
        <v>20</v>
      </c>
      <c r="E244" s="12" t="s">
        <v>13</v>
      </c>
      <c r="F244" s="12"/>
      <c r="G244" s="12">
        <v>14.11</v>
      </c>
      <c r="H244" s="13"/>
      <c r="I244" s="25"/>
    </row>
    <row r="245" ht="21" customHeight="1" spans="1:9">
      <c r="A245" s="11"/>
      <c r="B245" s="15"/>
      <c r="C245" s="32"/>
      <c r="D245" s="12" t="s">
        <v>20</v>
      </c>
      <c r="E245" s="12" t="s">
        <v>13</v>
      </c>
      <c r="F245" s="12"/>
      <c r="G245" s="12">
        <v>30.44</v>
      </c>
      <c r="H245" s="13"/>
      <c r="I245" s="25"/>
    </row>
    <row r="246" ht="21" customHeight="1" spans="1:9">
      <c r="A246" s="11"/>
      <c r="B246" s="15"/>
      <c r="C246" s="32"/>
      <c r="D246" s="12" t="s">
        <v>182</v>
      </c>
      <c r="E246" s="12" t="s">
        <v>13</v>
      </c>
      <c r="F246" s="12"/>
      <c r="G246" s="12">
        <v>4.62</v>
      </c>
      <c r="H246" s="13"/>
      <c r="I246" s="25"/>
    </row>
    <row r="247" ht="21" customHeight="1" spans="1:9">
      <c r="A247" s="11"/>
      <c r="B247" s="15"/>
      <c r="C247" s="32"/>
      <c r="D247" s="12" t="s">
        <v>21</v>
      </c>
      <c r="E247" s="12"/>
      <c r="F247" s="12"/>
      <c r="G247" s="12"/>
      <c r="H247" s="13">
        <v>2</v>
      </c>
      <c r="I247" s="12"/>
    </row>
    <row r="248" ht="21" customHeight="1" spans="1:9">
      <c r="A248" s="11">
        <f>COUNTA($B$3:B248)</f>
        <v>38</v>
      </c>
      <c r="B248" s="12" t="s">
        <v>183</v>
      </c>
      <c r="C248" s="12" t="s">
        <v>184</v>
      </c>
      <c r="D248" s="12" t="s">
        <v>12</v>
      </c>
      <c r="E248" s="12" t="s">
        <v>47</v>
      </c>
      <c r="F248" s="12">
        <f>220.63+4.4</f>
        <v>225.03</v>
      </c>
      <c r="G248" s="12"/>
      <c r="H248" s="13"/>
      <c r="I248" s="25" t="s">
        <v>174</v>
      </c>
    </row>
    <row r="249" ht="21" customHeight="1" spans="1:9">
      <c r="A249" s="11"/>
      <c r="B249" s="12"/>
      <c r="C249" s="12"/>
      <c r="D249" s="12" t="s">
        <v>14</v>
      </c>
      <c r="E249" s="12" t="s">
        <v>50</v>
      </c>
      <c r="F249" s="12">
        <f>6.22+1.82</f>
        <v>8.04</v>
      </c>
      <c r="G249" s="12"/>
      <c r="H249" s="13"/>
      <c r="I249" s="25"/>
    </row>
    <row r="250" ht="21" customHeight="1" spans="1:9">
      <c r="A250" s="11"/>
      <c r="B250" s="12"/>
      <c r="C250" s="12"/>
      <c r="D250" s="12" t="s">
        <v>14</v>
      </c>
      <c r="E250" s="12" t="s">
        <v>18</v>
      </c>
      <c r="F250" s="12">
        <f>8.86+4.4+12.9</f>
        <v>26.16</v>
      </c>
      <c r="G250" s="12"/>
      <c r="H250" s="13"/>
      <c r="I250" s="25"/>
    </row>
    <row r="251" ht="21" customHeight="1" spans="1:9">
      <c r="A251" s="11"/>
      <c r="B251" s="12"/>
      <c r="C251" s="12"/>
      <c r="D251" s="12" t="s">
        <v>14</v>
      </c>
      <c r="E251" s="12" t="s">
        <v>18</v>
      </c>
      <c r="F251" s="12">
        <v>4.4</v>
      </c>
      <c r="G251" s="12"/>
      <c r="H251" s="13"/>
      <c r="I251" s="25"/>
    </row>
    <row r="252" ht="21" customHeight="1" spans="1:9">
      <c r="A252" s="11"/>
      <c r="B252" s="12"/>
      <c r="C252" s="12"/>
      <c r="D252" s="12" t="s">
        <v>185</v>
      </c>
      <c r="E252" s="12" t="s">
        <v>18</v>
      </c>
      <c r="F252" s="12">
        <f>52.72+13.34+7.39+7.69+2.04</f>
        <v>83.18</v>
      </c>
      <c r="G252" s="12"/>
      <c r="H252" s="13"/>
      <c r="I252" s="25"/>
    </row>
    <row r="253" ht="21" customHeight="1" spans="1:9">
      <c r="A253" s="11"/>
      <c r="B253" s="12"/>
      <c r="C253" s="12"/>
      <c r="D253" s="12" t="s">
        <v>20</v>
      </c>
      <c r="E253" s="12" t="s">
        <v>13</v>
      </c>
      <c r="F253" s="12"/>
      <c r="G253" s="12">
        <v>7.23</v>
      </c>
      <c r="H253" s="13"/>
      <c r="I253" s="25"/>
    </row>
    <row r="254" ht="21" customHeight="1" spans="1:9">
      <c r="A254" s="11"/>
      <c r="B254" s="12"/>
      <c r="C254" s="12"/>
      <c r="D254" s="12" t="s">
        <v>43</v>
      </c>
      <c r="E254" s="12"/>
      <c r="F254" s="12"/>
      <c r="G254" s="12">
        <v>7.7</v>
      </c>
      <c r="H254" s="13"/>
      <c r="I254" s="25"/>
    </row>
    <row r="255" ht="21" customHeight="1" spans="1:9">
      <c r="A255" s="11"/>
      <c r="B255" s="12"/>
      <c r="C255" s="12"/>
      <c r="D255" s="12" t="s">
        <v>20</v>
      </c>
      <c r="E255" s="12" t="s">
        <v>13</v>
      </c>
      <c r="F255" s="12"/>
      <c r="G255" s="12">
        <v>3.46</v>
      </c>
      <c r="H255" s="13"/>
      <c r="I255" s="25"/>
    </row>
    <row r="256" ht="21" customHeight="1" spans="1:9">
      <c r="A256" s="11"/>
      <c r="B256" s="12"/>
      <c r="C256" s="12"/>
      <c r="D256" s="12" t="s">
        <v>20</v>
      </c>
      <c r="E256" s="12" t="s">
        <v>13</v>
      </c>
      <c r="F256" s="33"/>
      <c r="G256" s="12">
        <f>27.52-2.04</f>
        <v>25.48</v>
      </c>
      <c r="H256" s="13"/>
      <c r="I256" s="25" t="s">
        <v>186</v>
      </c>
    </row>
    <row r="257" ht="21" customHeight="1" spans="1:9">
      <c r="A257" s="11"/>
      <c r="B257" s="12"/>
      <c r="C257" s="12"/>
      <c r="D257" s="12" t="s">
        <v>20</v>
      </c>
      <c r="E257" s="12" t="s">
        <v>13</v>
      </c>
      <c r="F257" s="12"/>
      <c r="G257" s="12">
        <v>5.42</v>
      </c>
      <c r="H257" s="13"/>
      <c r="I257" s="25"/>
    </row>
    <row r="258" ht="21" customHeight="1" spans="1:9">
      <c r="A258" s="11"/>
      <c r="B258" s="12"/>
      <c r="C258" s="12"/>
      <c r="D258" s="12" t="s">
        <v>100</v>
      </c>
      <c r="E258" s="12"/>
      <c r="F258" s="12"/>
      <c r="G258" s="12">
        <v>10.5</v>
      </c>
      <c r="H258" s="13"/>
      <c r="I258" s="25"/>
    </row>
    <row r="259" ht="21" customHeight="1" spans="1:9">
      <c r="A259" s="11"/>
      <c r="B259" s="12"/>
      <c r="C259" s="12"/>
      <c r="D259" s="12" t="s">
        <v>21</v>
      </c>
      <c r="E259" s="14"/>
      <c r="F259" s="12"/>
      <c r="G259" s="12"/>
      <c r="H259" s="13">
        <v>2</v>
      </c>
      <c r="I259" s="25"/>
    </row>
    <row r="260" ht="21" customHeight="1" spans="1:9">
      <c r="A260" s="11"/>
      <c r="B260" s="12"/>
      <c r="C260" s="12"/>
      <c r="D260" s="12" t="s">
        <v>44</v>
      </c>
      <c r="E260" s="14"/>
      <c r="F260" s="12"/>
      <c r="G260" s="12"/>
      <c r="H260" s="13">
        <v>11.63</v>
      </c>
      <c r="I260" s="25"/>
    </row>
    <row r="261" ht="21" customHeight="1" spans="1:9">
      <c r="A261" s="11"/>
      <c r="B261" s="12"/>
      <c r="C261" s="12"/>
      <c r="D261" s="12" t="s">
        <v>22</v>
      </c>
      <c r="E261" s="12" t="s">
        <v>23</v>
      </c>
      <c r="F261" s="12"/>
      <c r="G261" s="12"/>
      <c r="H261" s="13">
        <v>7.61</v>
      </c>
      <c r="I261" s="25"/>
    </row>
    <row r="262" ht="21" customHeight="1" spans="1:9">
      <c r="A262" s="11"/>
      <c r="B262" s="12"/>
      <c r="C262" s="12"/>
      <c r="D262" s="12" t="s">
        <v>24</v>
      </c>
      <c r="E262" s="12" t="s">
        <v>25</v>
      </c>
      <c r="F262" s="12"/>
      <c r="G262" s="12"/>
      <c r="H262" s="13">
        <v>55.98</v>
      </c>
      <c r="I262" s="25"/>
    </row>
    <row r="263" ht="21" customHeight="1" spans="1:9">
      <c r="A263" s="11">
        <f>COUNTA($B$3:B263)</f>
        <v>39</v>
      </c>
      <c r="B263" s="32" t="s">
        <v>187</v>
      </c>
      <c r="C263" s="12" t="s">
        <v>188</v>
      </c>
      <c r="D263" s="12" t="s">
        <v>14</v>
      </c>
      <c r="E263" s="12" t="s">
        <v>15</v>
      </c>
      <c r="F263" s="16">
        <v>149.03</v>
      </c>
      <c r="G263" s="17"/>
      <c r="H263" s="13"/>
      <c r="I263" s="25"/>
    </row>
    <row r="264" ht="21" customHeight="1" spans="1:9">
      <c r="A264" s="11"/>
      <c r="B264" s="32"/>
      <c r="C264" s="12"/>
      <c r="D264" s="12" t="s">
        <v>20</v>
      </c>
      <c r="E264" s="12" t="s">
        <v>47</v>
      </c>
      <c r="F264" s="16"/>
      <c r="G264" s="16">
        <v>6.73</v>
      </c>
      <c r="H264" s="13"/>
      <c r="I264" s="25" t="s">
        <v>159</v>
      </c>
    </row>
    <row r="265" ht="21" customHeight="1" spans="1:9">
      <c r="A265" s="11"/>
      <c r="B265" s="32"/>
      <c r="C265" s="12"/>
      <c r="D265" s="12" t="s">
        <v>20</v>
      </c>
      <c r="E265" s="12" t="s">
        <v>47</v>
      </c>
      <c r="F265" s="16"/>
      <c r="G265" s="17">
        <v>5.78</v>
      </c>
      <c r="H265" s="13"/>
      <c r="I265" s="25" t="s">
        <v>189</v>
      </c>
    </row>
    <row r="266" ht="21" customHeight="1" spans="1:9">
      <c r="A266" s="11"/>
      <c r="B266" s="32"/>
      <c r="C266" s="12"/>
      <c r="D266" s="12" t="s">
        <v>190</v>
      </c>
      <c r="E266" s="12" t="s">
        <v>13</v>
      </c>
      <c r="F266" s="16"/>
      <c r="G266" s="17">
        <v>26.32</v>
      </c>
      <c r="H266" s="13"/>
      <c r="I266" s="25" t="s">
        <v>135</v>
      </c>
    </row>
    <row r="267" ht="21" customHeight="1" spans="1:9">
      <c r="A267" s="11"/>
      <c r="B267" s="32"/>
      <c r="C267" s="12"/>
      <c r="D267" s="12" t="s">
        <v>191</v>
      </c>
      <c r="E267" s="12" t="s">
        <v>13</v>
      </c>
      <c r="F267" s="16"/>
      <c r="G267" s="17">
        <v>13</v>
      </c>
      <c r="H267" s="13"/>
      <c r="I267" s="25" t="s">
        <v>135</v>
      </c>
    </row>
    <row r="268" ht="21" customHeight="1" spans="1:9">
      <c r="A268" s="11"/>
      <c r="B268" s="32"/>
      <c r="C268" s="12"/>
      <c r="D268" s="12" t="s">
        <v>192</v>
      </c>
      <c r="E268" s="12" t="s">
        <v>13</v>
      </c>
      <c r="F268" s="16"/>
      <c r="G268" s="17">
        <v>11</v>
      </c>
      <c r="H268" s="13"/>
      <c r="I268" s="25" t="s">
        <v>135</v>
      </c>
    </row>
    <row r="269" ht="21" customHeight="1" spans="1:9">
      <c r="A269" s="11"/>
      <c r="B269" s="32"/>
      <c r="C269" s="12"/>
      <c r="D269" s="12" t="s">
        <v>193</v>
      </c>
      <c r="E269" s="12" t="s">
        <v>13</v>
      </c>
      <c r="F269" s="16"/>
      <c r="G269" s="17">
        <v>13.02</v>
      </c>
      <c r="H269" s="13"/>
      <c r="I269" s="25" t="s">
        <v>97</v>
      </c>
    </row>
    <row r="270" ht="21" customHeight="1" spans="1:9">
      <c r="A270" s="11"/>
      <c r="B270" s="32"/>
      <c r="C270" s="12"/>
      <c r="D270" s="12" t="s">
        <v>194</v>
      </c>
      <c r="E270" s="12" t="s">
        <v>13</v>
      </c>
      <c r="F270" s="16"/>
      <c r="G270" s="17">
        <v>2.88</v>
      </c>
      <c r="H270" s="13"/>
      <c r="I270" s="25" t="s">
        <v>195</v>
      </c>
    </row>
    <row r="271" ht="21" customHeight="1" spans="1:9">
      <c r="A271" s="11"/>
      <c r="B271" s="32"/>
      <c r="C271" s="12"/>
      <c r="D271" s="12" t="s">
        <v>21</v>
      </c>
      <c r="E271" s="12"/>
      <c r="F271" s="16"/>
      <c r="G271" s="17"/>
      <c r="H271" s="13">
        <v>2</v>
      </c>
      <c r="I271" s="25"/>
    </row>
    <row r="272" ht="21" customHeight="1" spans="1:9">
      <c r="A272" s="11"/>
      <c r="B272" s="32"/>
      <c r="C272" s="12"/>
      <c r="D272" s="12" t="s">
        <v>22</v>
      </c>
      <c r="E272" s="12" t="s">
        <v>23</v>
      </c>
      <c r="F272" s="16"/>
      <c r="G272" s="17"/>
      <c r="H272" s="13">
        <v>19.6</v>
      </c>
      <c r="I272" s="25"/>
    </row>
    <row r="273" ht="21" customHeight="1" spans="1:9">
      <c r="A273" s="11"/>
      <c r="B273" s="32"/>
      <c r="C273" s="12"/>
      <c r="D273" s="12" t="s">
        <v>44</v>
      </c>
      <c r="E273" s="12" t="s">
        <v>196</v>
      </c>
      <c r="F273" s="16"/>
      <c r="G273" s="17"/>
      <c r="H273" s="13">
        <v>24.98</v>
      </c>
      <c r="I273" s="25"/>
    </row>
    <row r="274" ht="21" customHeight="1" spans="1:9">
      <c r="A274" s="11"/>
      <c r="B274" s="32"/>
      <c r="C274" s="12"/>
      <c r="D274" s="12" t="s">
        <v>24</v>
      </c>
      <c r="E274" s="12" t="s">
        <v>25</v>
      </c>
      <c r="F274" s="16"/>
      <c r="G274" s="17"/>
      <c r="H274" s="13">
        <v>168.56</v>
      </c>
      <c r="I274" s="25"/>
    </row>
    <row r="275" ht="21" customHeight="1" spans="1:9">
      <c r="A275" s="11">
        <f>COUNTA($B$3:B275)</f>
        <v>40</v>
      </c>
      <c r="B275" s="15" t="s">
        <v>197</v>
      </c>
      <c r="C275" s="32" t="s">
        <v>198</v>
      </c>
      <c r="D275" s="12" t="s">
        <v>12</v>
      </c>
      <c r="E275" s="12" t="s">
        <v>47</v>
      </c>
      <c r="F275" s="16">
        <v>170.31</v>
      </c>
      <c r="G275" s="12"/>
      <c r="H275" s="13"/>
      <c r="I275" s="25" t="s">
        <v>174</v>
      </c>
    </row>
    <row r="276" ht="21" customHeight="1" spans="1:9">
      <c r="A276" s="11"/>
      <c r="B276" s="15"/>
      <c r="C276" s="32"/>
      <c r="D276" s="12" t="s">
        <v>14</v>
      </c>
      <c r="E276" s="12" t="s">
        <v>18</v>
      </c>
      <c r="F276" s="12">
        <v>6.56</v>
      </c>
      <c r="G276" s="12"/>
      <c r="H276" s="13"/>
      <c r="I276" s="25" t="s">
        <v>135</v>
      </c>
    </row>
    <row r="277" ht="21" customHeight="1" spans="1:9">
      <c r="A277" s="11"/>
      <c r="B277" s="15"/>
      <c r="C277" s="32"/>
      <c r="D277" s="12" t="s">
        <v>14</v>
      </c>
      <c r="E277" s="12" t="s">
        <v>18</v>
      </c>
      <c r="F277" s="12">
        <v>6.31</v>
      </c>
      <c r="G277" s="12"/>
      <c r="H277" s="13"/>
      <c r="I277" s="25" t="s">
        <v>135</v>
      </c>
    </row>
    <row r="278" ht="21" customHeight="1" spans="1:9">
      <c r="A278" s="11"/>
      <c r="B278" s="15"/>
      <c r="C278" s="32"/>
      <c r="D278" s="12" t="s">
        <v>20</v>
      </c>
      <c r="E278" s="12"/>
      <c r="F278" s="16"/>
      <c r="G278" s="12">
        <v>1.49</v>
      </c>
      <c r="H278" s="13"/>
      <c r="I278" s="25"/>
    </row>
    <row r="279" ht="21" customHeight="1" spans="1:9">
      <c r="A279" s="11"/>
      <c r="B279" s="15"/>
      <c r="C279" s="32"/>
      <c r="D279" s="12" t="s">
        <v>87</v>
      </c>
      <c r="E279" s="12" t="s">
        <v>47</v>
      </c>
      <c r="F279" s="16"/>
      <c r="G279" s="12">
        <v>1.53</v>
      </c>
      <c r="H279" s="13"/>
      <c r="I279" s="25" t="s">
        <v>113</v>
      </c>
    </row>
    <row r="280" ht="21" customHeight="1" spans="1:9">
      <c r="A280" s="11"/>
      <c r="B280" s="15"/>
      <c r="C280" s="32"/>
      <c r="D280" s="14" t="s">
        <v>199</v>
      </c>
      <c r="E280" s="14"/>
      <c r="F280" s="12"/>
      <c r="G280" s="12">
        <v>2.35</v>
      </c>
      <c r="H280" s="18"/>
      <c r="I280" s="25"/>
    </row>
    <row r="281" ht="21" customHeight="1" spans="1:9">
      <c r="A281" s="11"/>
      <c r="B281" s="15"/>
      <c r="C281" s="32"/>
      <c r="D281" s="14" t="s">
        <v>21</v>
      </c>
      <c r="E281" s="14"/>
      <c r="F281" s="12"/>
      <c r="G281" s="12"/>
      <c r="H281" s="18">
        <v>1</v>
      </c>
      <c r="I281" s="25"/>
    </row>
    <row r="282" ht="21" customHeight="1" spans="1:9">
      <c r="A282" s="11"/>
      <c r="B282" s="15"/>
      <c r="C282" s="32"/>
      <c r="D282" s="12" t="s">
        <v>22</v>
      </c>
      <c r="E282" s="12" t="s">
        <v>23</v>
      </c>
      <c r="F282" s="16"/>
      <c r="G282" s="12"/>
      <c r="H282" s="13">
        <v>4.1</v>
      </c>
      <c r="I282" s="25"/>
    </row>
    <row r="283" ht="21" customHeight="1" spans="1:9">
      <c r="A283" s="11"/>
      <c r="B283" s="15"/>
      <c r="C283" s="32"/>
      <c r="D283" s="12" t="s">
        <v>24</v>
      </c>
      <c r="E283" s="14" t="s">
        <v>25</v>
      </c>
      <c r="F283" s="12"/>
      <c r="G283" s="12"/>
      <c r="H283" s="18">
        <v>54.6</v>
      </c>
      <c r="I283" s="25"/>
    </row>
    <row r="284" ht="21" customHeight="1" spans="1:9">
      <c r="A284" s="11">
        <f>COUNTA($B$3:B284)</f>
        <v>41</v>
      </c>
      <c r="B284" s="15" t="s">
        <v>200</v>
      </c>
      <c r="C284" s="32" t="s">
        <v>201</v>
      </c>
      <c r="D284" s="12" t="s">
        <v>14</v>
      </c>
      <c r="E284" s="12" t="s">
        <v>28</v>
      </c>
      <c r="F284" s="19">
        <v>41.4</v>
      </c>
      <c r="G284" s="14"/>
      <c r="H284" s="18"/>
      <c r="I284" s="25"/>
    </row>
    <row r="285" ht="21" customHeight="1" spans="1:9">
      <c r="A285" s="11"/>
      <c r="B285" s="15"/>
      <c r="C285" s="32"/>
      <c r="D285" s="12" t="s">
        <v>14</v>
      </c>
      <c r="E285" s="12" t="s">
        <v>18</v>
      </c>
      <c r="F285" s="14">
        <v>5</v>
      </c>
      <c r="G285" s="14"/>
      <c r="H285" s="18"/>
      <c r="I285" s="25" t="s">
        <v>139</v>
      </c>
    </row>
    <row r="286" ht="21" customHeight="1" spans="1:9">
      <c r="A286" s="11"/>
      <c r="B286" s="15"/>
      <c r="C286" s="32"/>
      <c r="D286" s="12" t="s">
        <v>20</v>
      </c>
      <c r="E286" s="12"/>
      <c r="F286" s="19"/>
      <c r="G286" s="14">
        <v>1.5</v>
      </c>
      <c r="H286" s="18"/>
      <c r="I286" s="25"/>
    </row>
    <row r="287" ht="21" customHeight="1" spans="1:9">
      <c r="A287" s="11"/>
      <c r="B287" s="15"/>
      <c r="C287" s="32"/>
      <c r="D287" s="12" t="s">
        <v>21</v>
      </c>
      <c r="E287" s="12"/>
      <c r="F287" s="19"/>
      <c r="G287" s="14"/>
      <c r="H287" s="18">
        <v>1</v>
      </c>
      <c r="I287" s="25"/>
    </row>
    <row r="288" ht="21" customHeight="1" spans="1:9">
      <c r="A288" s="11"/>
      <c r="B288" s="15"/>
      <c r="C288" s="32"/>
      <c r="D288" s="12" t="s">
        <v>22</v>
      </c>
      <c r="E288" s="12" t="s">
        <v>23</v>
      </c>
      <c r="F288" s="19"/>
      <c r="G288" s="14"/>
      <c r="H288" s="18">
        <v>0.59</v>
      </c>
      <c r="I288" s="25"/>
    </row>
    <row r="289" ht="21" customHeight="1" spans="1:9">
      <c r="A289" s="11">
        <f>COUNTA($B$3:B289)</f>
        <v>42</v>
      </c>
      <c r="B289" s="21" t="s">
        <v>202</v>
      </c>
      <c r="C289" s="21" t="s">
        <v>203</v>
      </c>
      <c r="D289" s="12" t="s">
        <v>14</v>
      </c>
      <c r="E289" s="12" t="s">
        <v>15</v>
      </c>
      <c r="F289" s="16">
        <v>168.91</v>
      </c>
      <c r="G289" s="14"/>
      <c r="H289" s="18"/>
      <c r="I289" s="25"/>
    </row>
    <row r="290" ht="21" customHeight="1" spans="1:9">
      <c r="A290" s="11"/>
      <c r="B290" s="21"/>
      <c r="C290" s="21"/>
      <c r="D290" s="12" t="s">
        <v>14</v>
      </c>
      <c r="E290" s="12" t="s">
        <v>18</v>
      </c>
      <c r="F290" s="14">
        <f>11.95+10.51+3.79</f>
        <v>26.25</v>
      </c>
      <c r="G290" s="14"/>
      <c r="H290" s="18"/>
      <c r="I290" s="25" t="s">
        <v>139</v>
      </c>
    </row>
    <row r="291" ht="21" customHeight="1" spans="1:9">
      <c r="A291" s="11"/>
      <c r="B291" s="21"/>
      <c r="C291" s="21"/>
      <c r="D291" s="12" t="s">
        <v>14</v>
      </c>
      <c r="E291" s="12" t="s">
        <v>28</v>
      </c>
      <c r="F291" s="19">
        <v>18.43</v>
      </c>
      <c r="G291" s="19"/>
      <c r="H291" s="18"/>
      <c r="I291" s="25" t="s">
        <v>106</v>
      </c>
    </row>
    <row r="292" ht="21" customHeight="1" spans="1:9">
      <c r="A292" s="11"/>
      <c r="B292" s="21"/>
      <c r="C292" s="21"/>
      <c r="D292" s="14" t="s">
        <v>14</v>
      </c>
      <c r="E292" s="12" t="s">
        <v>50</v>
      </c>
      <c r="F292" s="19">
        <v>5.61</v>
      </c>
      <c r="G292" s="14"/>
      <c r="H292" s="18"/>
      <c r="I292" s="25" t="s">
        <v>135</v>
      </c>
    </row>
    <row r="293" ht="21" customHeight="1" spans="1:9">
      <c r="A293" s="11"/>
      <c r="B293" s="21"/>
      <c r="C293" s="21"/>
      <c r="D293" s="14" t="s">
        <v>204</v>
      </c>
      <c r="E293" s="14"/>
      <c r="F293" s="19"/>
      <c r="G293" s="14">
        <v>3</v>
      </c>
      <c r="H293" s="18"/>
      <c r="I293" s="25"/>
    </row>
    <row r="294" ht="21" customHeight="1" spans="1:9">
      <c r="A294" s="11"/>
      <c r="B294" s="21"/>
      <c r="C294" s="21"/>
      <c r="D294" s="14" t="s">
        <v>205</v>
      </c>
      <c r="E294" s="14"/>
      <c r="F294" s="19"/>
      <c r="G294" s="14">
        <v>20</v>
      </c>
      <c r="H294" s="18"/>
      <c r="I294" s="25"/>
    </row>
    <row r="295" ht="21" customHeight="1" spans="1:9">
      <c r="A295" s="11"/>
      <c r="B295" s="21"/>
      <c r="C295" s="21"/>
      <c r="D295" s="14" t="s">
        <v>21</v>
      </c>
      <c r="E295" s="14"/>
      <c r="F295" s="19"/>
      <c r="G295" s="14"/>
      <c r="H295" s="18">
        <v>4</v>
      </c>
      <c r="I295" s="25"/>
    </row>
    <row r="296" ht="21" customHeight="1" spans="1:9">
      <c r="A296" s="11"/>
      <c r="B296" s="21"/>
      <c r="C296" s="21"/>
      <c r="D296" s="14" t="s">
        <v>24</v>
      </c>
      <c r="E296" s="14" t="s">
        <v>25</v>
      </c>
      <c r="F296" s="19"/>
      <c r="G296" s="14"/>
      <c r="H296" s="18">
        <v>50</v>
      </c>
      <c r="I296" s="25"/>
    </row>
    <row r="297" ht="21" customHeight="1" spans="1:9">
      <c r="A297" s="11"/>
      <c r="B297" s="21"/>
      <c r="C297" s="21"/>
      <c r="D297" s="14" t="s">
        <v>22</v>
      </c>
      <c r="E297" s="14" t="s">
        <v>23</v>
      </c>
      <c r="F297" s="19"/>
      <c r="G297" s="14"/>
      <c r="H297" s="18">
        <v>6.23</v>
      </c>
      <c r="I297" s="25"/>
    </row>
    <row r="298" ht="21" customHeight="1" spans="1:9">
      <c r="A298" s="11">
        <f>COUNTA($B$3:B298)</f>
        <v>43</v>
      </c>
      <c r="B298" s="21" t="s">
        <v>206</v>
      </c>
      <c r="C298" s="29" t="s">
        <v>207</v>
      </c>
      <c r="D298" s="12" t="s">
        <v>14</v>
      </c>
      <c r="E298" s="12" t="s">
        <v>15</v>
      </c>
      <c r="F298" s="19">
        <v>148.5</v>
      </c>
      <c r="G298" s="14"/>
      <c r="H298" s="18"/>
      <c r="I298" s="25"/>
    </row>
    <row r="299" ht="21" customHeight="1" spans="1:9">
      <c r="A299" s="11"/>
      <c r="B299" s="21"/>
      <c r="C299" s="31"/>
      <c r="D299" s="12" t="s">
        <v>21</v>
      </c>
      <c r="E299" s="12"/>
      <c r="F299" s="19"/>
      <c r="G299" s="14"/>
      <c r="H299" s="18">
        <v>1</v>
      </c>
      <c r="I299" s="25"/>
    </row>
    <row r="300" ht="21" customHeight="1" spans="1:9">
      <c r="A300" s="11">
        <f>COUNTA($B$3:B300)</f>
        <v>44</v>
      </c>
      <c r="B300" s="21" t="s">
        <v>208</v>
      </c>
      <c r="C300" s="21" t="s">
        <v>209</v>
      </c>
      <c r="D300" s="12" t="s">
        <v>12</v>
      </c>
      <c r="E300" s="12" t="s">
        <v>13</v>
      </c>
      <c r="F300" s="14">
        <v>36.72</v>
      </c>
      <c r="G300" s="14"/>
      <c r="H300" s="18"/>
      <c r="I300" s="25" t="s">
        <v>210</v>
      </c>
    </row>
    <row r="301" s="3" customFormat="1" ht="21" customHeight="1" spans="1:12">
      <c r="A301" s="11"/>
      <c r="B301" s="21"/>
      <c r="C301" s="21"/>
      <c r="D301" s="12" t="s">
        <v>211</v>
      </c>
      <c r="E301" s="12" t="s">
        <v>13</v>
      </c>
      <c r="F301" s="14">
        <v>10.67</v>
      </c>
      <c r="G301" s="14"/>
      <c r="H301" s="18"/>
      <c r="I301" s="25"/>
      <c r="J301" s="34"/>
      <c r="K301" s="34"/>
      <c r="L301" s="35"/>
    </row>
    <row r="302" ht="21" customHeight="1" spans="1:9">
      <c r="A302" s="11"/>
      <c r="B302" s="21"/>
      <c r="C302" s="21"/>
      <c r="D302" s="12" t="s">
        <v>12</v>
      </c>
      <c r="E302" s="12" t="s">
        <v>47</v>
      </c>
      <c r="F302" s="16">
        <v>114.06</v>
      </c>
      <c r="G302" s="14"/>
      <c r="H302" s="18"/>
      <c r="I302" s="25"/>
    </row>
    <row r="303" ht="21" customHeight="1" spans="1:9">
      <c r="A303" s="11"/>
      <c r="B303" s="21"/>
      <c r="C303" s="21"/>
      <c r="D303" s="12" t="s">
        <v>14</v>
      </c>
      <c r="E303" s="12" t="s">
        <v>18</v>
      </c>
      <c r="F303" s="14">
        <v>11.08</v>
      </c>
      <c r="G303" s="14"/>
      <c r="H303" s="18"/>
      <c r="I303" s="25" t="s">
        <v>139</v>
      </c>
    </row>
    <row r="304" ht="21" customHeight="1" spans="1:9">
      <c r="A304" s="11"/>
      <c r="B304" s="21"/>
      <c r="C304" s="21"/>
      <c r="D304" s="12" t="s">
        <v>20</v>
      </c>
      <c r="E304" s="12" t="s">
        <v>13</v>
      </c>
      <c r="F304" s="16"/>
      <c r="G304" s="14">
        <v>3.9</v>
      </c>
      <c r="H304" s="18"/>
      <c r="I304" s="25"/>
    </row>
    <row r="305" ht="21" customHeight="1" spans="1:9">
      <c r="A305" s="11"/>
      <c r="B305" s="21"/>
      <c r="C305" s="21"/>
      <c r="D305" s="12" t="s">
        <v>20</v>
      </c>
      <c r="E305" s="12" t="s">
        <v>33</v>
      </c>
      <c r="F305" s="16"/>
      <c r="G305" s="14">
        <v>1.5</v>
      </c>
      <c r="H305" s="18"/>
      <c r="I305" s="25"/>
    </row>
    <row r="306" ht="21" customHeight="1" spans="1:9">
      <c r="A306" s="11"/>
      <c r="B306" s="21"/>
      <c r="C306" s="21"/>
      <c r="D306" s="12" t="s">
        <v>21</v>
      </c>
      <c r="E306" s="12"/>
      <c r="F306" s="16"/>
      <c r="G306" s="14"/>
      <c r="H306" s="18">
        <v>1</v>
      </c>
      <c r="I306" s="25"/>
    </row>
    <row r="307" ht="21" customHeight="1" spans="1:9">
      <c r="A307" s="11"/>
      <c r="B307" s="21"/>
      <c r="C307" s="21"/>
      <c r="D307" s="14" t="s">
        <v>22</v>
      </c>
      <c r="E307" s="14" t="s">
        <v>23</v>
      </c>
      <c r="F307" s="16"/>
      <c r="G307" s="14"/>
      <c r="H307" s="18">
        <v>1.66</v>
      </c>
      <c r="I307" s="25"/>
    </row>
    <row r="308" ht="21" customHeight="1" spans="1:9">
      <c r="A308" s="11"/>
      <c r="B308" s="21"/>
      <c r="C308" s="21"/>
      <c r="D308" s="14" t="s">
        <v>24</v>
      </c>
      <c r="E308" s="14" t="s">
        <v>25</v>
      </c>
      <c r="F308" s="19"/>
      <c r="G308" s="14"/>
      <c r="H308" s="18">
        <v>16.5</v>
      </c>
      <c r="I308" s="25"/>
    </row>
    <row r="309" ht="21" customHeight="1" spans="1:9">
      <c r="A309" s="11">
        <f>COUNTA($B$3:B309)</f>
        <v>45</v>
      </c>
      <c r="B309" s="21" t="s">
        <v>212</v>
      </c>
      <c r="C309" s="21" t="s">
        <v>213</v>
      </c>
      <c r="D309" s="12" t="s">
        <v>12</v>
      </c>
      <c r="E309" s="12" t="s">
        <v>47</v>
      </c>
      <c r="F309" s="19">
        <v>108.59</v>
      </c>
      <c r="G309" s="14"/>
      <c r="H309" s="18"/>
      <c r="I309" s="25" t="s">
        <v>174</v>
      </c>
    </row>
    <row r="310" ht="21" customHeight="1" spans="1:9">
      <c r="A310" s="11"/>
      <c r="B310" s="21"/>
      <c r="C310" s="21"/>
      <c r="D310" s="14" t="s">
        <v>21</v>
      </c>
      <c r="E310" s="14"/>
      <c r="F310" s="19"/>
      <c r="G310" s="14"/>
      <c r="H310" s="18">
        <v>1</v>
      </c>
      <c r="I310" s="25"/>
    </row>
    <row r="311" ht="21" customHeight="1" spans="1:9">
      <c r="A311" s="11"/>
      <c r="B311" s="21"/>
      <c r="C311" s="21"/>
      <c r="D311" s="14" t="s">
        <v>22</v>
      </c>
      <c r="E311" s="14" t="s">
        <v>23</v>
      </c>
      <c r="F311" s="19"/>
      <c r="G311" s="14"/>
      <c r="H311" s="18">
        <v>1.19</v>
      </c>
      <c r="I311" s="25"/>
    </row>
    <row r="312" ht="21" customHeight="1" spans="1:9">
      <c r="A312" s="11"/>
      <c r="B312" s="21"/>
      <c r="C312" s="21"/>
      <c r="D312" s="14" t="s">
        <v>24</v>
      </c>
      <c r="E312" s="14" t="s">
        <v>25</v>
      </c>
      <c r="F312" s="19"/>
      <c r="G312" s="14"/>
      <c r="H312" s="18">
        <v>22.5</v>
      </c>
      <c r="I312" s="25"/>
    </row>
    <row r="313" ht="19" customHeight="1" spans="1:9">
      <c r="A313" s="11">
        <f>COUNTA($B$3:B313)</f>
        <v>46</v>
      </c>
      <c r="B313" s="21" t="s">
        <v>214</v>
      </c>
      <c r="C313" s="21" t="s">
        <v>215</v>
      </c>
      <c r="D313" s="12" t="s">
        <v>12</v>
      </c>
      <c r="E313" s="12" t="s">
        <v>13</v>
      </c>
      <c r="F313" s="19">
        <f>50.68</f>
        <v>50.68</v>
      </c>
      <c r="G313" s="14"/>
      <c r="H313" s="18"/>
      <c r="I313" s="25" t="s">
        <v>210</v>
      </c>
    </row>
    <row r="314" ht="19" customHeight="1" spans="1:9">
      <c r="A314" s="11"/>
      <c r="B314" s="21"/>
      <c r="C314" s="21"/>
      <c r="D314" s="12" t="s">
        <v>216</v>
      </c>
      <c r="E314" s="12" t="s">
        <v>13</v>
      </c>
      <c r="F314" s="19">
        <v>4.55</v>
      </c>
      <c r="G314" s="14"/>
      <c r="H314" s="18"/>
      <c r="I314" s="25"/>
    </row>
    <row r="315" ht="19" customHeight="1" spans="1:9">
      <c r="A315" s="11"/>
      <c r="B315" s="21"/>
      <c r="C315" s="21"/>
      <c r="D315" s="12" t="s">
        <v>211</v>
      </c>
      <c r="E315" s="12" t="s">
        <v>13</v>
      </c>
      <c r="F315" s="19">
        <v>12.89</v>
      </c>
      <c r="G315" s="14"/>
      <c r="H315" s="18"/>
      <c r="I315" s="25"/>
    </row>
    <row r="316" ht="19" customHeight="1" spans="1:9">
      <c r="A316" s="11"/>
      <c r="B316" s="21"/>
      <c r="C316" s="21"/>
      <c r="D316" s="12" t="s">
        <v>87</v>
      </c>
      <c r="E316" s="12" t="s">
        <v>18</v>
      </c>
      <c r="F316" s="19">
        <v>2.28</v>
      </c>
      <c r="G316" s="14"/>
      <c r="H316" s="18"/>
      <c r="I316" s="25"/>
    </row>
    <row r="317" ht="19" customHeight="1" spans="1:9">
      <c r="A317" s="11"/>
      <c r="B317" s="21"/>
      <c r="C317" s="21"/>
      <c r="D317" s="12" t="s">
        <v>20</v>
      </c>
      <c r="E317" s="12" t="s">
        <v>13</v>
      </c>
      <c r="F317" s="19"/>
      <c r="G317" s="14">
        <v>7</v>
      </c>
      <c r="H317" s="18"/>
      <c r="I317" s="25"/>
    </row>
    <row r="318" ht="19" customHeight="1" spans="1:9">
      <c r="A318" s="11"/>
      <c r="B318" s="21"/>
      <c r="C318" s="21"/>
      <c r="D318" s="12" t="s">
        <v>22</v>
      </c>
      <c r="E318" s="14" t="s">
        <v>23</v>
      </c>
      <c r="F318" s="19"/>
      <c r="G318" s="14"/>
      <c r="H318" s="18">
        <v>1.75</v>
      </c>
      <c r="I318" s="25"/>
    </row>
    <row r="319" ht="19" customHeight="1" spans="1:9">
      <c r="A319" s="11"/>
      <c r="B319" s="21"/>
      <c r="C319" s="21"/>
      <c r="D319" s="14" t="s">
        <v>21</v>
      </c>
      <c r="E319" s="14"/>
      <c r="F319" s="19"/>
      <c r="G319" s="14"/>
      <c r="H319" s="18">
        <v>2</v>
      </c>
      <c r="I319" s="25"/>
    </row>
    <row r="320" ht="19" customHeight="1" spans="1:9">
      <c r="A320" s="11">
        <f>COUNTA($B$3:B320)</f>
        <v>47</v>
      </c>
      <c r="B320" s="21" t="s">
        <v>217</v>
      </c>
      <c r="C320" s="29" t="s">
        <v>218</v>
      </c>
      <c r="D320" s="12" t="s">
        <v>12</v>
      </c>
      <c r="E320" s="12" t="s">
        <v>13</v>
      </c>
      <c r="F320" s="19">
        <v>53.27</v>
      </c>
      <c r="G320" s="14"/>
      <c r="H320" s="18"/>
      <c r="I320" s="25" t="s">
        <v>210</v>
      </c>
    </row>
    <row r="321" ht="19" customHeight="1" spans="1:9">
      <c r="A321" s="11"/>
      <c r="B321" s="21"/>
      <c r="C321" s="30"/>
      <c r="D321" s="12" t="s">
        <v>211</v>
      </c>
      <c r="E321" s="12" t="s">
        <v>13</v>
      </c>
      <c r="F321" s="19">
        <v>10.52</v>
      </c>
      <c r="G321" s="14"/>
      <c r="H321" s="18"/>
      <c r="I321" s="25"/>
    </row>
    <row r="322" ht="19" customHeight="1" spans="1:9">
      <c r="A322" s="11"/>
      <c r="B322" s="21"/>
      <c r="C322" s="30"/>
      <c r="D322" s="12" t="s">
        <v>14</v>
      </c>
      <c r="E322" s="12" t="s">
        <v>18</v>
      </c>
      <c r="F322" s="14">
        <v>15.09</v>
      </c>
      <c r="G322" s="14"/>
      <c r="H322" s="18"/>
      <c r="I322" s="25"/>
    </row>
    <row r="323" ht="19" customHeight="1" spans="1:9">
      <c r="A323" s="11"/>
      <c r="B323" s="21"/>
      <c r="C323" s="30"/>
      <c r="D323" s="12" t="s">
        <v>20</v>
      </c>
      <c r="E323" s="12" t="s">
        <v>13</v>
      </c>
      <c r="F323" s="19"/>
      <c r="G323" s="14">
        <v>13.95</v>
      </c>
      <c r="H323" s="18"/>
      <c r="I323" s="25"/>
    </row>
    <row r="324" ht="19" customHeight="1" spans="1:9">
      <c r="A324" s="11"/>
      <c r="B324" s="21"/>
      <c r="C324" s="30"/>
      <c r="D324" s="12" t="s">
        <v>87</v>
      </c>
      <c r="E324" s="12" t="s">
        <v>47</v>
      </c>
      <c r="F324" s="19"/>
      <c r="G324" s="14">
        <v>2.04</v>
      </c>
      <c r="H324" s="18"/>
      <c r="I324" s="25" t="s">
        <v>124</v>
      </c>
    </row>
    <row r="325" ht="19" customHeight="1" spans="1:9">
      <c r="A325" s="11"/>
      <c r="B325" s="21"/>
      <c r="C325" s="30"/>
      <c r="D325" s="12" t="s">
        <v>21</v>
      </c>
      <c r="E325" s="12"/>
      <c r="F325" s="19"/>
      <c r="G325" s="14"/>
      <c r="H325" s="18">
        <v>1</v>
      </c>
      <c r="I325" s="25"/>
    </row>
    <row r="326" ht="19" customHeight="1" spans="1:9">
      <c r="A326" s="11"/>
      <c r="B326" s="21"/>
      <c r="C326" s="31"/>
      <c r="D326" s="12" t="s">
        <v>24</v>
      </c>
      <c r="E326" s="12" t="s">
        <v>25</v>
      </c>
      <c r="F326" s="19"/>
      <c r="G326" s="14"/>
      <c r="H326" s="18">
        <v>11.52</v>
      </c>
      <c r="I326" s="25"/>
    </row>
    <row r="327" ht="19" customHeight="1" spans="1:9">
      <c r="A327" s="11">
        <f>COUNTA($B$3:B327)</f>
        <v>48</v>
      </c>
      <c r="B327" s="21" t="s">
        <v>219</v>
      </c>
      <c r="C327" s="29" t="s">
        <v>220</v>
      </c>
      <c r="D327" s="12" t="s">
        <v>14</v>
      </c>
      <c r="E327" s="12" t="s">
        <v>15</v>
      </c>
      <c r="F327" s="19">
        <v>82.44</v>
      </c>
      <c r="G327" s="14"/>
      <c r="H327" s="18"/>
      <c r="I327" s="25"/>
    </row>
    <row r="328" ht="19" customHeight="1" spans="1:9">
      <c r="A328" s="11"/>
      <c r="B328" s="21"/>
      <c r="C328" s="30"/>
      <c r="D328" s="12" t="s">
        <v>199</v>
      </c>
      <c r="E328" s="12"/>
      <c r="F328" s="19"/>
      <c r="G328" s="14">
        <v>10.8</v>
      </c>
      <c r="H328" s="18"/>
      <c r="I328" s="25" t="s">
        <v>221</v>
      </c>
    </row>
    <row r="329" ht="19" customHeight="1" spans="1:9">
      <c r="A329" s="11"/>
      <c r="B329" s="21"/>
      <c r="C329" s="31"/>
      <c r="D329" s="14" t="s">
        <v>22</v>
      </c>
      <c r="E329" s="12" t="s">
        <v>23</v>
      </c>
      <c r="F329" s="19"/>
      <c r="G329" s="14"/>
      <c r="H329" s="18">
        <v>1.17</v>
      </c>
      <c r="I329" s="25"/>
    </row>
    <row r="330" ht="19" customHeight="1" spans="1:9">
      <c r="A330" s="11">
        <f>COUNTA($B$3:B330)</f>
        <v>49</v>
      </c>
      <c r="B330" s="21" t="s">
        <v>222</v>
      </c>
      <c r="C330" s="21" t="s">
        <v>223</v>
      </c>
      <c r="D330" s="12" t="s">
        <v>12</v>
      </c>
      <c r="E330" s="12" t="s">
        <v>13</v>
      </c>
      <c r="F330" s="19">
        <v>53.27</v>
      </c>
      <c r="G330" s="14"/>
      <c r="H330" s="18"/>
      <c r="I330" s="25" t="s">
        <v>210</v>
      </c>
    </row>
    <row r="331" ht="19" customHeight="1" spans="1:9">
      <c r="A331" s="11"/>
      <c r="B331" s="21"/>
      <c r="C331" s="21"/>
      <c r="D331" s="12" t="s">
        <v>211</v>
      </c>
      <c r="E331" s="12" t="s">
        <v>13</v>
      </c>
      <c r="F331" s="14">
        <v>10.32</v>
      </c>
      <c r="G331" s="14"/>
      <c r="H331" s="18"/>
      <c r="I331" s="25"/>
    </row>
    <row r="332" ht="19" customHeight="1" spans="1:9">
      <c r="A332" s="11"/>
      <c r="B332" s="21"/>
      <c r="C332" s="21"/>
      <c r="D332" s="12" t="s">
        <v>14</v>
      </c>
      <c r="E332" s="12" t="s">
        <v>18</v>
      </c>
      <c r="F332" s="14">
        <f>22.02+2.53</f>
        <v>24.55</v>
      </c>
      <c r="G332" s="14"/>
      <c r="H332" s="18"/>
      <c r="I332" s="25"/>
    </row>
    <row r="333" ht="19" customHeight="1" spans="1:9">
      <c r="A333" s="11"/>
      <c r="B333" s="21"/>
      <c r="C333" s="21"/>
      <c r="D333" s="12" t="s">
        <v>20</v>
      </c>
      <c r="E333" s="12" t="s">
        <v>13</v>
      </c>
      <c r="F333" s="19"/>
      <c r="G333" s="14">
        <v>12.84</v>
      </c>
      <c r="H333" s="18"/>
      <c r="I333" s="25"/>
    </row>
    <row r="334" ht="19" customHeight="1" spans="1:9">
      <c r="A334" s="11"/>
      <c r="B334" s="21"/>
      <c r="C334" s="21"/>
      <c r="D334" s="12" t="s">
        <v>20</v>
      </c>
      <c r="E334" s="12" t="s">
        <v>13</v>
      </c>
      <c r="F334" s="19"/>
      <c r="G334" s="14">
        <v>6.45</v>
      </c>
      <c r="H334" s="18"/>
      <c r="I334" s="25"/>
    </row>
    <row r="335" ht="19" customHeight="1" spans="1:9">
      <c r="A335" s="11"/>
      <c r="B335" s="21"/>
      <c r="C335" s="21"/>
      <c r="D335" s="12" t="s">
        <v>21</v>
      </c>
      <c r="E335" s="12"/>
      <c r="F335" s="19"/>
      <c r="G335" s="14"/>
      <c r="H335" s="18">
        <v>1</v>
      </c>
      <c r="I335" s="25"/>
    </row>
    <row r="336" ht="19" customHeight="1" spans="1:9">
      <c r="A336" s="11"/>
      <c r="B336" s="21"/>
      <c r="C336" s="21"/>
      <c r="D336" s="12" t="s">
        <v>24</v>
      </c>
      <c r="E336" s="12" t="s">
        <v>25</v>
      </c>
      <c r="F336" s="19"/>
      <c r="G336" s="14"/>
      <c r="H336" s="18">
        <v>32.22</v>
      </c>
      <c r="I336" s="25"/>
    </row>
    <row r="337" ht="19" customHeight="1" spans="1:9">
      <c r="A337" s="11">
        <f>COUNTA($B$3:B337)</f>
        <v>50</v>
      </c>
      <c r="B337" s="21" t="s">
        <v>224</v>
      </c>
      <c r="C337" s="21" t="s">
        <v>225</v>
      </c>
      <c r="D337" s="12" t="s">
        <v>12</v>
      </c>
      <c r="E337" s="12" t="s">
        <v>13</v>
      </c>
      <c r="F337" s="19">
        <v>48.93</v>
      </c>
      <c r="G337" s="14"/>
      <c r="H337" s="18"/>
      <c r="I337" s="25" t="s">
        <v>210</v>
      </c>
    </row>
    <row r="338" ht="19" customHeight="1" spans="1:9">
      <c r="A338" s="11"/>
      <c r="B338" s="21"/>
      <c r="C338" s="21"/>
      <c r="D338" s="12" t="s">
        <v>216</v>
      </c>
      <c r="E338" s="12" t="s">
        <v>13</v>
      </c>
      <c r="F338" s="19">
        <v>4.55</v>
      </c>
      <c r="G338" s="14"/>
      <c r="H338" s="18"/>
      <c r="I338" s="25"/>
    </row>
    <row r="339" ht="19" customHeight="1" spans="1:9">
      <c r="A339" s="11"/>
      <c r="B339" s="21"/>
      <c r="C339" s="21"/>
      <c r="D339" s="12" t="s">
        <v>211</v>
      </c>
      <c r="E339" s="12" t="s">
        <v>13</v>
      </c>
      <c r="F339" s="14">
        <v>21</v>
      </c>
      <c r="G339" s="14"/>
      <c r="H339" s="18"/>
      <c r="I339" s="25"/>
    </row>
    <row r="340" ht="19" customHeight="1" spans="1:9">
      <c r="A340" s="11"/>
      <c r="B340" s="21"/>
      <c r="C340" s="21"/>
      <c r="D340" s="12" t="s">
        <v>14</v>
      </c>
      <c r="E340" s="12" t="s">
        <v>18</v>
      </c>
      <c r="F340" s="14">
        <v>23.1</v>
      </c>
      <c r="G340" s="14"/>
      <c r="H340" s="18"/>
      <c r="I340" s="25"/>
    </row>
    <row r="341" ht="19" customHeight="1" spans="1:9">
      <c r="A341" s="11"/>
      <c r="B341" s="21"/>
      <c r="C341" s="21"/>
      <c r="D341" s="12" t="s">
        <v>20</v>
      </c>
      <c r="E341" s="12" t="s">
        <v>13</v>
      </c>
      <c r="F341" s="19"/>
      <c r="G341" s="19">
        <v>5.03</v>
      </c>
      <c r="H341" s="18"/>
      <c r="I341" s="25"/>
    </row>
    <row r="342" ht="19" customHeight="1" spans="1:9">
      <c r="A342" s="11"/>
      <c r="B342" s="21"/>
      <c r="C342" s="21"/>
      <c r="D342" s="12" t="s">
        <v>94</v>
      </c>
      <c r="E342" s="12" t="s">
        <v>13</v>
      </c>
      <c r="F342" s="19"/>
      <c r="G342" s="14">
        <v>3.33</v>
      </c>
      <c r="H342" s="18"/>
      <c r="I342" s="25" t="s">
        <v>61</v>
      </c>
    </row>
    <row r="343" ht="19" customHeight="1" spans="1:9">
      <c r="A343" s="11"/>
      <c r="B343" s="21"/>
      <c r="C343" s="21"/>
      <c r="D343" s="12" t="s">
        <v>21</v>
      </c>
      <c r="E343" s="12"/>
      <c r="F343" s="19"/>
      <c r="G343" s="14"/>
      <c r="H343" s="18">
        <v>1</v>
      </c>
      <c r="I343" s="25"/>
    </row>
    <row r="344" ht="19" customHeight="1" spans="1:9">
      <c r="A344" s="11"/>
      <c r="B344" s="21"/>
      <c r="C344" s="21"/>
      <c r="D344" s="12" t="s">
        <v>24</v>
      </c>
      <c r="E344" s="12" t="s">
        <v>25</v>
      </c>
      <c r="F344" s="19"/>
      <c r="G344" s="14"/>
      <c r="H344" s="18">
        <v>89.6</v>
      </c>
      <c r="I344" s="25"/>
    </row>
    <row r="345" ht="19" customHeight="1" spans="1:9">
      <c r="A345" s="11">
        <f>COUNTA($B$3:B345)</f>
        <v>51</v>
      </c>
      <c r="B345" s="21" t="s">
        <v>226</v>
      </c>
      <c r="C345" s="21" t="s">
        <v>227</v>
      </c>
      <c r="D345" s="12" t="s">
        <v>12</v>
      </c>
      <c r="E345" s="12" t="s">
        <v>13</v>
      </c>
      <c r="F345" s="19">
        <v>38.16</v>
      </c>
      <c r="G345" s="14"/>
      <c r="H345" s="18"/>
      <c r="I345" s="25" t="s">
        <v>210</v>
      </c>
    </row>
    <row r="346" ht="19" customHeight="1" spans="1:9">
      <c r="A346" s="11"/>
      <c r="B346" s="21"/>
      <c r="C346" s="21"/>
      <c r="D346" s="14" t="s">
        <v>211</v>
      </c>
      <c r="E346" s="12" t="s">
        <v>13</v>
      </c>
      <c r="F346" s="19">
        <v>10.8</v>
      </c>
      <c r="G346" s="14"/>
      <c r="H346" s="18"/>
      <c r="I346" s="25"/>
    </row>
    <row r="347" ht="19" customHeight="1" spans="1:9">
      <c r="A347" s="11"/>
      <c r="B347" s="21"/>
      <c r="C347" s="21"/>
      <c r="D347" s="12" t="s">
        <v>14</v>
      </c>
      <c r="E347" s="12" t="s">
        <v>28</v>
      </c>
      <c r="F347" s="19">
        <v>24.57</v>
      </c>
      <c r="G347" s="19"/>
      <c r="H347" s="18"/>
      <c r="I347" s="25" t="s">
        <v>36</v>
      </c>
    </row>
    <row r="348" ht="19" customHeight="1" spans="1:9">
      <c r="A348" s="11"/>
      <c r="B348" s="21"/>
      <c r="C348" s="21"/>
      <c r="D348" s="12" t="s">
        <v>14</v>
      </c>
      <c r="E348" s="12" t="s">
        <v>18</v>
      </c>
      <c r="F348" s="14">
        <v>11.18</v>
      </c>
      <c r="G348" s="19"/>
      <c r="H348" s="18"/>
      <c r="I348" s="25" t="s">
        <v>139</v>
      </c>
    </row>
    <row r="349" ht="19" customHeight="1" spans="1:9">
      <c r="A349" s="11"/>
      <c r="B349" s="21"/>
      <c r="C349" s="21"/>
      <c r="D349" s="12" t="s">
        <v>94</v>
      </c>
      <c r="E349" s="12" t="s">
        <v>13</v>
      </c>
      <c r="F349" s="19"/>
      <c r="G349" s="19">
        <v>2.48</v>
      </c>
      <c r="H349" s="18"/>
      <c r="I349" s="25"/>
    </row>
    <row r="350" ht="19" customHeight="1" spans="1:9">
      <c r="A350" s="11"/>
      <c r="B350" s="21"/>
      <c r="C350" s="21"/>
      <c r="D350" s="14" t="s">
        <v>20</v>
      </c>
      <c r="E350" s="14" t="s">
        <v>228</v>
      </c>
      <c r="F350" s="19"/>
      <c r="G350" s="18">
        <v>4.46</v>
      </c>
      <c r="H350" s="18"/>
      <c r="I350" s="25"/>
    </row>
    <row r="351" ht="19" customHeight="1" spans="1:9">
      <c r="A351" s="11"/>
      <c r="B351" s="21"/>
      <c r="C351" s="21"/>
      <c r="D351" s="14" t="s">
        <v>20</v>
      </c>
      <c r="E351" s="12" t="s">
        <v>13</v>
      </c>
      <c r="F351" s="19"/>
      <c r="G351" s="14">
        <v>5.35</v>
      </c>
      <c r="H351" s="18"/>
      <c r="I351" s="25"/>
    </row>
    <row r="352" ht="19" customHeight="1" spans="1:9">
      <c r="A352" s="11"/>
      <c r="B352" s="21"/>
      <c r="C352" s="21"/>
      <c r="D352" s="12" t="s">
        <v>94</v>
      </c>
      <c r="E352" s="12" t="s">
        <v>13</v>
      </c>
      <c r="F352" s="19"/>
      <c r="G352" s="14">
        <v>2.79</v>
      </c>
      <c r="H352" s="18"/>
      <c r="I352" s="25" t="s">
        <v>124</v>
      </c>
    </row>
    <row r="353" ht="19" customHeight="1" spans="1:9">
      <c r="A353" s="11"/>
      <c r="B353" s="21"/>
      <c r="C353" s="21"/>
      <c r="D353" s="12" t="s">
        <v>21</v>
      </c>
      <c r="E353" s="12"/>
      <c r="F353" s="19"/>
      <c r="G353" s="14"/>
      <c r="H353" s="18">
        <v>1</v>
      </c>
      <c r="I353" s="25"/>
    </row>
    <row r="354" ht="19" customHeight="1" spans="1:9">
      <c r="A354" s="11"/>
      <c r="B354" s="21"/>
      <c r="C354" s="21"/>
      <c r="D354" s="14" t="s">
        <v>22</v>
      </c>
      <c r="E354" s="14" t="s">
        <v>23</v>
      </c>
      <c r="F354" s="19"/>
      <c r="G354" s="14"/>
      <c r="H354" s="18">
        <v>1.68</v>
      </c>
      <c r="I354" s="25"/>
    </row>
    <row r="355" ht="19" customHeight="1" spans="1:9">
      <c r="A355" s="11"/>
      <c r="B355" s="21"/>
      <c r="C355" s="21"/>
      <c r="D355" s="14" t="s">
        <v>24</v>
      </c>
      <c r="E355" s="14" t="s">
        <v>25</v>
      </c>
      <c r="F355" s="19"/>
      <c r="G355" s="14"/>
      <c r="H355" s="18">
        <v>21.6</v>
      </c>
      <c r="I355" s="25"/>
    </row>
    <row r="356" ht="19" customHeight="1" spans="1:9">
      <c r="A356" s="11">
        <f>COUNTA($B$3:B356)</f>
        <v>52</v>
      </c>
      <c r="B356" s="21" t="s">
        <v>229</v>
      </c>
      <c r="C356" s="21" t="s">
        <v>230</v>
      </c>
      <c r="D356" s="12" t="s">
        <v>12</v>
      </c>
      <c r="E356" s="12" t="s">
        <v>47</v>
      </c>
      <c r="F356" s="19">
        <v>43.56</v>
      </c>
      <c r="G356" s="14"/>
      <c r="H356" s="18"/>
      <c r="I356" s="25" t="s">
        <v>210</v>
      </c>
    </row>
    <row r="357" ht="19" customHeight="1" spans="1:9">
      <c r="A357" s="11"/>
      <c r="B357" s="21"/>
      <c r="C357" s="21"/>
      <c r="D357" s="12" t="s">
        <v>14</v>
      </c>
      <c r="E357" s="12" t="s">
        <v>18</v>
      </c>
      <c r="F357" s="19">
        <v>9.64</v>
      </c>
      <c r="G357" s="19"/>
      <c r="H357" s="18"/>
      <c r="I357" s="25" t="s">
        <v>231</v>
      </c>
    </row>
    <row r="358" ht="19" customHeight="1" spans="1:9">
      <c r="A358" s="11"/>
      <c r="B358" s="21"/>
      <c r="C358" s="21"/>
      <c r="D358" s="12" t="s">
        <v>21</v>
      </c>
      <c r="E358" s="12"/>
      <c r="F358" s="19"/>
      <c r="G358" s="19"/>
      <c r="H358" s="28">
        <v>0.5</v>
      </c>
      <c r="I358" s="25"/>
    </row>
    <row r="359" ht="19" customHeight="1" spans="1:9">
      <c r="A359" s="11"/>
      <c r="B359" s="21"/>
      <c r="C359" s="21"/>
      <c r="D359" s="14" t="s">
        <v>22</v>
      </c>
      <c r="E359" s="14" t="s">
        <v>23</v>
      </c>
      <c r="F359" s="19"/>
      <c r="G359" s="19"/>
      <c r="H359" s="18">
        <v>1.7</v>
      </c>
      <c r="I359" s="25"/>
    </row>
    <row r="360" ht="19" customHeight="1" spans="1:9">
      <c r="A360" s="11"/>
      <c r="B360" s="21"/>
      <c r="C360" s="21"/>
      <c r="D360" s="14" t="s">
        <v>24</v>
      </c>
      <c r="E360" s="14" t="s">
        <v>25</v>
      </c>
      <c r="F360" s="19"/>
      <c r="G360" s="14"/>
      <c r="H360" s="18">
        <v>15.37</v>
      </c>
      <c r="I360" s="25"/>
    </row>
    <row r="361" ht="19" customHeight="1" spans="1:9">
      <c r="A361" s="11">
        <f>COUNTA($B$3:B361)</f>
        <v>53</v>
      </c>
      <c r="B361" s="21" t="s">
        <v>232</v>
      </c>
      <c r="C361" s="21" t="s">
        <v>233</v>
      </c>
      <c r="D361" s="12" t="s">
        <v>12</v>
      </c>
      <c r="E361" s="12" t="s">
        <v>47</v>
      </c>
      <c r="F361" s="19">
        <v>38.25</v>
      </c>
      <c r="G361" s="14"/>
      <c r="H361" s="18"/>
      <c r="I361" s="25" t="s">
        <v>210</v>
      </c>
    </row>
    <row r="362" ht="19" customHeight="1" spans="1:9">
      <c r="A362" s="11"/>
      <c r="B362" s="21"/>
      <c r="C362" s="21"/>
      <c r="D362" s="12" t="s">
        <v>14</v>
      </c>
      <c r="E362" s="12" t="s">
        <v>18</v>
      </c>
      <c r="F362" s="19">
        <v>17.81</v>
      </c>
      <c r="G362" s="19"/>
      <c r="H362" s="18"/>
      <c r="I362" s="25"/>
    </row>
    <row r="363" ht="19" customHeight="1" spans="1:9">
      <c r="A363" s="11"/>
      <c r="B363" s="21"/>
      <c r="C363" s="21"/>
      <c r="D363" s="12" t="s">
        <v>21</v>
      </c>
      <c r="E363" s="12"/>
      <c r="F363" s="19"/>
      <c r="G363" s="19"/>
      <c r="H363" s="18">
        <v>1.5</v>
      </c>
      <c r="I363" s="25"/>
    </row>
    <row r="364" ht="19" customHeight="1" spans="1:9">
      <c r="A364" s="11"/>
      <c r="B364" s="21"/>
      <c r="C364" s="21"/>
      <c r="D364" s="12" t="s">
        <v>24</v>
      </c>
      <c r="E364" s="12" t="s">
        <v>25</v>
      </c>
      <c r="F364" s="19"/>
      <c r="G364" s="14"/>
      <c r="H364" s="18">
        <v>5.8</v>
      </c>
      <c r="I364" s="25"/>
    </row>
    <row r="365" ht="19" customHeight="1" spans="1:9">
      <c r="A365" s="11">
        <f>COUNTA($B$3:B365)</f>
        <v>54</v>
      </c>
      <c r="B365" s="21" t="s">
        <v>234</v>
      </c>
      <c r="C365" s="21" t="s">
        <v>235</v>
      </c>
      <c r="D365" s="12" t="s">
        <v>12</v>
      </c>
      <c r="E365" s="12" t="s">
        <v>47</v>
      </c>
      <c r="F365" s="19">
        <v>72.86</v>
      </c>
      <c r="G365" s="14"/>
      <c r="H365" s="18"/>
      <c r="I365" s="25" t="s">
        <v>210</v>
      </c>
    </row>
    <row r="366" ht="19" customHeight="1" spans="1:9">
      <c r="A366" s="11"/>
      <c r="B366" s="21"/>
      <c r="C366" s="21"/>
      <c r="D366" s="12" t="s">
        <v>12</v>
      </c>
      <c r="E366" s="12" t="s">
        <v>47</v>
      </c>
      <c r="F366" s="19">
        <v>7.2</v>
      </c>
      <c r="G366" s="14"/>
      <c r="H366" s="18"/>
      <c r="I366" s="25" t="s">
        <v>236</v>
      </c>
    </row>
    <row r="367" ht="19" customHeight="1" spans="1:9">
      <c r="A367" s="11"/>
      <c r="B367" s="21"/>
      <c r="C367" s="21"/>
      <c r="D367" s="12" t="s">
        <v>14</v>
      </c>
      <c r="E367" s="12" t="s">
        <v>18</v>
      </c>
      <c r="F367" s="14">
        <v>10.65</v>
      </c>
      <c r="G367" s="14"/>
      <c r="H367" s="18"/>
      <c r="I367" s="25" t="s">
        <v>237</v>
      </c>
    </row>
    <row r="368" ht="19" customHeight="1" spans="1:9">
      <c r="A368" s="11"/>
      <c r="B368" s="21"/>
      <c r="C368" s="21"/>
      <c r="D368" s="12" t="s">
        <v>21</v>
      </c>
      <c r="E368" s="12"/>
      <c r="F368" s="19"/>
      <c r="G368" s="14"/>
      <c r="H368" s="18">
        <v>1.5</v>
      </c>
      <c r="I368" s="25"/>
    </row>
    <row r="369" ht="19" customHeight="1" spans="1:9">
      <c r="A369" s="11">
        <f>COUNTA($B$3:B369)</f>
        <v>55</v>
      </c>
      <c r="B369" s="21" t="s">
        <v>238</v>
      </c>
      <c r="C369" s="21" t="s">
        <v>239</v>
      </c>
      <c r="D369" s="12" t="s">
        <v>12</v>
      </c>
      <c r="E369" s="12" t="s">
        <v>47</v>
      </c>
      <c r="F369" s="19">
        <v>70.56</v>
      </c>
      <c r="G369" s="14"/>
      <c r="H369" s="18"/>
      <c r="I369" s="25" t="s">
        <v>210</v>
      </c>
    </row>
    <row r="370" ht="19" customHeight="1" spans="1:9">
      <c r="A370" s="11"/>
      <c r="B370" s="21"/>
      <c r="C370" s="21"/>
      <c r="D370" s="12" t="s">
        <v>12</v>
      </c>
      <c r="E370" s="12" t="s">
        <v>47</v>
      </c>
      <c r="F370" s="19">
        <v>4.92</v>
      </c>
      <c r="G370" s="14"/>
      <c r="H370" s="18"/>
      <c r="I370" s="25" t="s">
        <v>240</v>
      </c>
    </row>
    <row r="371" ht="19" customHeight="1" spans="1:9">
      <c r="A371" s="11"/>
      <c r="B371" s="21"/>
      <c r="C371" s="21"/>
      <c r="D371" s="12" t="s">
        <v>107</v>
      </c>
      <c r="E371" s="12" t="s">
        <v>15</v>
      </c>
      <c r="F371" s="19">
        <v>11.48</v>
      </c>
      <c r="G371" s="14"/>
      <c r="H371" s="18"/>
      <c r="I371" s="25"/>
    </row>
    <row r="372" ht="19" customHeight="1" spans="1:9">
      <c r="A372" s="11"/>
      <c r="B372" s="21"/>
      <c r="C372" s="21"/>
      <c r="D372" s="12" t="s">
        <v>62</v>
      </c>
      <c r="E372" s="12" t="s">
        <v>13</v>
      </c>
      <c r="F372" s="19"/>
      <c r="G372" s="14">
        <v>4.21</v>
      </c>
      <c r="H372" s="18"/>
      <c r="I372" s="25"/>
    </row>
    <row r="373" ht="19" customHeight="1" spans="1:9">
      <c r="A373" s="11"/>
      <c r="B373" s="21"/>
      <c r="C373" s="21"/>
      <c r="D373" s="12" t="s">
        <v>190</v>
      </c>
      <c r="E373" s="12" t="s">
        <v>33</v>
      </c>
      <c r="F373" s="19"/>
      <c r="G373" s="14">
        <v>60.02</v>
      </c>
      <c r="H373" s="18"/>
      <c r="I373" s="25" t="s">
        <v>221</v>
      </c>
    </row>
    <row r="374" ht="19" customHeight="1" spans="1:9">
      <c r="A374" s="11"/>
      <c r="B374" s="21"/>
      <c r="C374" s="21"/>
      <c r="D374" s="12" t="s">
        <v>21</v>
      </c>
      <c r="E374" s="12"/>
      <c r="F374" s="19"/>
      <c r="G374" s="14"/>
      <c r="H374" s="28">
        <v>0.5</v>
      </c>
      <c r="I374" s="25"/>
    </row>
    <row r="375" ht="20" customHeight="1" spans="1:9">
      <c r="A375" s="11">
        <f>COUNTA($B$3:B375)</f>
        <v>56</v>
      </c>
      <c r="B375" s="21" t="s">
        <v>241</v>
      </c>
      <c r="C375" s="29" t="s">
        <v>242</v>
      </c>
      <c r="D375" s="12" t="s">
        <v>12</v>
      </c>
      <c r="E375" s="12" t="s">
        <v>47</v>
      </c>
      <c r="F375" s="19">
        <v>70.68</v>
      </c>
      <c r="G375" s="14"/>
      <c r="H375" s="18"/>
      <c r="I375" s="25" t="s">
        <v>210</v>
      </c>
    </row>
    <row r="376" ht="20" customHeight="1" spans="1:9">
      <c r="A376" s="11"/>
      <c r="B376" s="21"/>
      <c r="C376" s="31"/>
      <c r="D376" s="12" t="s">
        <v>21</v>
      </c>
      <c r="E376" s="12"/>
      <c r="F376" s="19"/>
      <c r="G376" s="19"/>
      <c r="H376" s="18">
        <v>1</v>
      </c>
      <c r="I376" s="25"/>
    </row>
    <row r="377" ht="20" customHeight="1" spans="1:9">
      <c r="A377" s="11">
        <f>COUNTA($B$3:B377)</f>
        <v>57</v>
      </c>
      <c r="B377" s="21" t="s">
        <v>243</v>
      </c>
      <c r="C377" s="29" t="s">
        <v>244</v>
      </c>
      <c r="D377" s="12" t="s">
        <v>12</v>
      </c>
      <c r="E377" s="12" t="s">
        <v>47</v>
      </c>
      <c r="F377" s="19">
        <v>67.83</v>
      </c>
      <c r="G377" s="14"/>
      <c r="H377" s="18"/>
      <c r="I377" s="25"/>
    </row>
    <row r="378" ht="20" customHeight="1" spans="1:9">
      <c r="A378" s="11">
        <f>COUNTA($B$3:B378)</f>
        <v>58</v>
      </c>
      <c r="B378" s="21" t="s">
        <v>245</v>
      </c>
      <c r="C378" s="21" t="s">
        <v>246</v>
      </c>
      <c r="D378" s="12" t="s">
        <v>14</v>
      </c>
      <c r="E378" s="12" t="s">
        <v>47</v>
      </c>
      <c r="F378" s="19">
        <v>137.93</v>
      </c>
      <c r="G378" s="14"/>
      <c r="H378" s="18"/>
      <c r="I378" s="25"/>
    </row>
    <row r="379" ht="20" customHeight="1" spans="1:9">
      <c r="A379" s="11">
        <f>COUNTA($B$3:B379)</f>
        <v>59</v>
      </c>
      <c r="B379" s="21" t="s">
        <v>247</v>
      </c>
      <c r="C379" s="21" t="s">
        <v>244</v>
      </c>
      <c r="D379" s="12" t="s">
        <v>81</v>
      </c>
      <c r="E379" s="12" t="s">
        <v>47</v>
      </c>
      <c r="F379" s="19">
        <v>517.87</v>
      </c>
      <c r="G379" s="14"/>
      <c r="H379" s="18"/>
      <c r="I379" s="25"/>
    </row>
    <row r="380" ht="20" customHeight="1" spans="1:9">
      <c r="A380" s="11"/>
      <c r="B380" s="21"/>
      <c r="C380" s="21"/>
      <c r="D380" s="14" t="s">
        <v>20</v>
      </c>
      <c r="E380" s="14" t="s">
        <v>13</v>
      </c>
      <c r="F380" s="19"/>
      <c r="G380" s="19">
        <v>12.4</v>
      </c>
      <c r="H380" s="18"/>
      <c r="I380" s="25"/>
    </row>
    <row r="381" ht="20" customHeight="1" spans="1:9">
      <c r="A381" s="11">
        <f>COUNTA($B$3:B381)</f>
        <v>60</v>
      </c>
      <c r="B381" s="21" t="s">
        <v>248</v>
      </c>
      <c r="C381" s="21" t="s">
        <v>244</v>
      </c>
      <c r="D381" s="12" t="s">
        <v>249</v>
      </c>
      <c r="E381" s="12" t="s">
        <v>47</v>
      </c>
      <c r="F381" s="19">
        <v>134.76</v>
      </c>
      <c r="G381" s="14"/>
      <c r="H381" s="18"/>
      <c r="I381" s="25" t="s">
        <v>250</v>
      </c>
    </row>
    <row r="382" ht="20" customHeight="1" spans="1:9">
      <c r="A382" s="11"/>
      <c r="B382" s="21"/>
      <c r="C382" s="21"/>
      <c r="D382" s="14" t="s">
        <v>20</v>
      </c>
      <c r="E382" s="14" t="s">
        <v>33</v>
      </c>
      <c r="F382" s="19"/>
      <c r="G382" s="14">
        <v>2.8</v>
      </c>
      <c r="H382" s="18"/>
      <c r="I382" s="25"/>
    </row>
    <row r="383" ht="20" customHeight="1" spans="1:9">
      <c r="A383" s="11">
        <f>COUNTA($B$3:B383)</f>
        <v>61</v>
      </c>
      <c r="B383" s="21" t="s">
        <v>251</v>
      </c>
      <c r="C383" s="29" t="s">
        <v>244</v>
      </c>
      <c r="D383" s="12" t="s">
        <v>249</v>
      </c>
      <c r="E383" s="12" t="s">
        <v>47</v>
      </c>
      <c r="F383" s="19">
        <v>16.73</v>
      </c>
      <c r="G383" s="14"/>
      <c r="H383" s="18"/>
      <c r="I383" s="25"/>
    </row>
    <row r="384" ht="20" customHeight="1" spans="1:9">
      <c r="A384" s="11">
        <f>COUNTA($B$3:B384)</f>
        <v>62</v>
      </c>
      <c r="B384" s="21" t="s">
        <v>252</v>
      </c>
      <c r="C384" s="29" t="s">
        <v>244</v>
      </c>
      <c r="D384" s="12" t="s">
        <v>12</v>
      </c>
      <c r="E384" s="12" t="s">
        <v>47</v>
      </c>
      <c r="F384" s="19">
        <v>70.05</v>
      </c>
      <c r="G384" s="14"/>
      <c r="H384" s="18"/>
      <c r="I384" s="25"/>
    </row>
    <row r="385" ht="20" customHeight="1" spans="1:9">
      <c r="A385" s="11"/>
      <c r="B385" s="21"/>
      <c r="C385" s="31"/>
      <c r="D385" s="12" t="s">
        <v>21</v>
      </c>
      <c r="E385" s="12"/>
      <c r="F385" s="19"/>
      <c r="G385" s="14"/>
      <c r="H385" s="28">
        <v>0.333333333333333</v>
      </c>
      <c r="I385" s="25"/>
    </row>
    <row r="386" ht="33" customHeight="1" spans="1:9">
      <c r="A386" s="11">
        <f>COUNTA($B$3:B386)</f>
        <v>63</v>
      </c>
      <c r="B386" s="21" t="s">
        <v>253</v>
      </c>
      <c r="C386" s="21" t="s">
        <v>244</v>
      </c>
      <c r="D386" s="12" t="s">
        <v>12</v>
      </c>
      <c r="E386" s="12" t="s">
        <v>47</v>
      </c>
      <c r="F386" s="19">
        <v>33.53</v>
      </c>
      <c r="G386" s="14"/>
      <c r="H386" s="18"/>
      <c r="I386" s="21" t="s">
        <v>254</v>
      </c>
    </row>
    <row r="387" ht="20" customHeight="1" spans="1:9">
      <c r="A387" s="11"/>
      <c r="B387" s="21"/>
      <c r="C387" s="21"/>
      <c r="D387" s="12" t="s">
        <v>21</v>
      </c>
      <c r="E387" s="12"/>
      <c r="F387" s="19"/>
      <c r="G387" s="14"/>
      <c r="H387" s="28">
        <v>0.333333333333333</v>
      </c>
      <c r="I387" s="25"/>
    </row>
    <row r="388" ht="20" customHeight="1" spans="1:9">
      <c r="A388" s="11">
        <f>COUNTA($B$3:B388)</f>
        <v>64</v>
      </c>
      <c r="B388" s="21" t="s">
        <v>255</v>
      </c>
      <c r="C388" s="29" t="s">
        <v>256</v>
      </c>
      <c r="D388" s="12" t="s">
        <v>12</v>
      </c>
      <c r="E388" s="12" t="s">
        <v>47</v>
      </c>
      <c r="F388" s="19">
        <v>70.05</v>
      </c>
      <c r="G388" s="14"/>
      <c r="H388" s="18"/>
      <c r="I388" s="25" t="s">
        <v>210</v>
      </c>
    </row>
    <row r="389" ht="20" customHeight="1" spans="1:9">
      <c r="A389" s="11"/>
      <c r="B389" s="21"/>
      <c r="C389" s="30"/>
      <c r="D389" s="12" t="s">
        <v>21</v>
      </c>
      <c r="E389" s="12"/>
      <c r="F389" s="19"/>
      <c r="G389" s="14"/>
      <c r="H389" s="28">
        <v>0.333333333333333</v>
      </c>
      <c r="I389" s="25"/>
    </row>
    <row r="390" ht="20" customHeight="1" spans="1:9">
      <c r="A390" s="11"/>
      <c r="B390" s="21"/>
      <c r="C390" s="31"/>
      <c r="D390" s="12" t="s">
        <v>24</v>
      </c>
      <c r="E390" s="12" t="s">
        <v>25</v>
      </c>
      <c r="F390" s="19"/>
      <c r="G390" s="14"/>
      <c r="H390" s="18">
        <v>19</v>
      </c>
      <c r="I390" s="25"/>
    </row>
    <row r="391" ht="34" customHeight="1" spans="1:9">
      <c r="A391" s="11">
        <f>COUNTA($B$3:B391)</f>
        <v>65</v>
      </c>
      <c r="B391" s="21" t="s">
        <v>257</v>
      </c>
      <c r="C391" s="29" t="s">
        <v>244</v>
      </c>
      <c r="D391" s="12" t="s">
        <v>12</v>
      </c>
      <c r="E391" s="12" t="s">
        <v>47</v>
      </c>
      <c r="F391" s="19">
        <v>16.05</v>
      </c>
      <c r="G391" s="14"/>
      <c r="H391" s="18"/>
      <c r="I391" s="21" t="s">
        <v>258</v>
      </c>
    </row>
    <row r="392" ht="20" customHeight="1" spans="1:9">
      <c r="A392" s="11"/>
      <c r="B392" s="21"/>
      <c r="C392" s="30"/>
      <c r="D392" s="12" t="s">
        <v>48</v>
      </c>
      <c r="E392" s="12" t="s">
        <v>13</v>
      </c>
      <c r="F392" s="19"/>
      <c r="G392" s="14">
        <v>12.18</v>
      </c>
      <c r="H392" s="18"/>
      <c r="I392" s="25" t="s">
        <v>36</v>
      </c>
    </row>
    <row r="393" ht="20" customHeight="1" spans="1:9">
      <c r="A393" s="11"/>
      <c r="B393" s="21"/>
      <c r="C393" s="30"/>
      <c r="D393" s="12" t="s">
        <v>108</v>
      </c>
      <c r="E393" s="12" t="s">
        <v>13</v>
      </c>
      <c r="F393" s="19"/>
      <c r="G393" s="14">
        <v>14.43</v>
      </c>
      <c r="H393" s="18"/>
      <c r="I393" s="25" t="s">
        <v>259</v>
      </c>
    </row>
    <row r="394" ht="20" customHeight="1" spans="1:9">
      <c r="A394" s="11"/>
      <c r="B394" s="21"/>
      <c r="C394" s="30"/>
      <c r="D394" s="12" t="s">
        <v>62</v>
      </c>
      <c r="E394" s="12" t="s">
        <v>13</v>
      </c>
      <c r="F394" s="19"/>
      <c r="G394" s="19">
        <v>8.57</v>
      </c>
      <c r="H394" s="18"/>
      <c r="I394" s="25" t="s">
        <v>106</v>
      </c>
    </row>
    <row r="395" ht="20" customHeight="1" spans="1:9">
      <c r="A395" s="11"/>
      <c r="B395" s="21"/>
      <c r="C395" s="31"/>
      <c r="D395" s="12" t="s">
        <v>21</v>
      </c>
      <c r="E395" s="12"/>
      <c r="F395" s="19"/>
      <c r="G395" s="14"/>
      <c r="H395" s="28">
        <v>0.2</v>
      </c>
      <c r="I395" s="25"/>
    </row>
    <row r="396" ht="18" customHeight="1" spans="1:9">
      <c r="A396" s="11">
        <f>COUNTA($B$3:B396)</f>
        <v>66</v>
      </c>
      <c r="B396" s="21" t="s">
        <v>260</v>
      </c>
      <c r="C396" s="29" t="s">
        <v>261</v>
      </c>
      <c r="D396" s="12" t="s">
        <v>12</v>
      </c>
      <c r="E396" s="12" t="s">
        <v>47</v>
      </c>
      <c r="F396" s="19">
        <v>71.24</v>
      </c>
      <c r="G396" s="14"/>
      <c r="H396" s="18"/>
      <c r="I396" s="25" t="s">
        <v>210</v>
      </c>
    </row>
    <row r="397" ht="18" customHeight="1" spans="1:9">
      <c r="A397" s="11"/>
      <c r="B397" s="21"/>
      <c r="C397" s="31"/>
      <c r="D397" s="12" t="s">
        <v>21</v>
      </c>
      <c r="E397" s="12"/>
      <c r="F397" s="19"/>
      <c r="G397" s="14"/>
      <c r="H397" s="28">
        <v>0.2</v>
      </c>
      <c r="I397" s="25"/>
    </row>
    <row r="398" ht="18" customHeight="1" spans="1:9">
      <c r="A398" s="11">
        <f>COUNTA($B$3:B398)</f>
        <v>67</v>
      </c>
      <c r="B398" s="21" t="s">
        <v>262</v>
      </c>
      <c r="C398" s="29" t="s">
        <v>263</v>
      </c>
      <c r="D398" s="12" t="s">
        <v>12</v>
      </c>
      <c r="E398" s="12" t="s">
        <v>47</v>
      </c>
      <c r="F398" s="19">
        <v>70.37</v>
      </c>
      <c r="G398" s="14"/>
      <c r="H398" s="18"/>
      <c r="I398" s="25" t="s">
        <v>210</v>
      </c>
    </row>
    <row r="399" ht="18" customHeight="1" spans="1:9">
      <c r="A399" s="11"/>
      <c r="B399" s="21"/>
      <c r="C399" s="31"/>
      <c r="D399" s="12" t="s">
        <v>21</v>
      </c>
      <c r="E399" s="12"/>
      <c r="F399" s="19"/>
      <c r="G399" s="14"/>
      <c r="H399" s="28">
        <v>0.2</v>
      </c>
      <c r="I399" s="25"/>
    </row>
    <row r="400" ht="18" customHeight="1" spans="1:9">
      <c r="A400" s="11">
        <f>COUNTA($B$3:B400)</f>
        <v>68</v>
      </c>
      <c r="B400" s="21" t="s">
        <v>264</v>
      </c>
      <c r="C400" s="29" t="s">
        <v>265</v>
      </c>
      <c r="D400" s="12" t="s">
        <v>12</v>
      </c>
      <c r="E400" s="12" t="s">
        <v>47</v>
      </c>
      <c r="F400" s="19">
        <v>71.24</v>
      </c>
      <c r="G400" s="14"/>
      <c r="H400" s="18"/>
      <c r="I400" s="25" t="s">
        <v>210</v>
      </c>
    </row>
    <row r="401" ht="18" customHeight="1" spans="1:9">
      <c r="A401" s="11"/>
      <c r="B401" s="21"/>
      <c r="C401" s="31"/>
      <c r="D401" s="12" t="s">
        <v>21</v>
      </c>
      <c r="E401" s="12"/>
      <c r="F401" s="19"/>
      <c r="G401" s="14"/>
      <c r="H401" s="28">
        <v>0.2</v>
      </c>
      <c r="I401" s="25"/>
    </row>
    <row r="402" ht="29" customHeight="1" spans="1:9">
      <c r="A402" s="11">
        <f>COUNTA($B$3:B402)</f>
        <v>69</v>
      </c>
      <c r="B402" s="21" t="s">
        <v>266</v>
      </c>
      <c r="C402" s="29" t="s">
        <v>244</v>
      </c>
      <c r="D402" s="12" t="s">
        <v>12</v>
      </c>
      <c r="E402" s="12" t="s">
        <v>47</v>
      </c>
      <c r="F402" s="19">
        <v>70.37</v>
      </c>
      <c r="G402" s="14"/>
      <c r="H402" s="18"/>
      <c r="I402" s="21" t="s">
        <v>267</v>
      </c>
    </row>
    <row r="403" ht="19" customHeight="1" spans="1:9">
      <c r="A403" s="11"/>
      <c r="B403" s="21"/>
      <c r="C403" s="30"/>
      <c r="D403" s="12" t="s">
        <v>52</v>
      </c>
      <c r="E403" s="12" t="s">
        <v>47</v>
      </c>
      <c r="F403" s="19"/>
      <c r="G403" s="14">
        <v>15.55</v>
      </c>
      <c r="H403" s="18"/>
      <c r="I403" s="25" t="s">
        <v>268</v>
      </c>
    </row>
    <row r="404" ht="19" customHeight="1" spans="1:9">
      <c r="A404" s="11"/>
      <c r="B404" s="21"/>
      <c r="C404" s="31"/>
      <c r="D404" s="12" t="s">
        <v>21</v>
      </c>
      <c r="E404" s="12"/>
      <c r="F404" s="19"/>
      <c r="G404" s="14"/>
      <c r="H404" s="28">
        <v>0.2</v>
      </c>
      <c r="I404" s="25"/>
    </row>
    <row r="405" ht="28" customHeight="1" spans="1:9">
      <c r="A405" s="11">
        <f>COUNTA($B$3:B405)</f>
        <v>70</v>
      </c>
      <c r="B405" s="21" t="s">
        <v>269</v>
      </c>
      <c r="C405" s="21" t="s">
        <v>270</v>
      </c>
      <c r="D405" s="12" t="s">
        <v>271</v>
      </c>
      <c r="E405" s="12" t="s">
        <v>47</v>
      </c>
      <c r="F405" s="19">
        <v>438.01</v>
      </c>
      <c r="G405" s="14"/>
      <c r="H405" s="18"/>
      <c r="I405" s="25"/>
    </row>
    <row r="406" ht="18" customHeight="1" spans="1:9">
      <c r="A406" s="11">
        <f>COUNTA($B$3:B406)</f>
        <v>71</v>
      </c>
      <c r="B406" s="21" t="s">
        <v>272</v>
      </c>
      <c r="C406" s="21" t="s">
        <v>273</v>
      </c>
      <c r="D406" s="12" t="s">
        <v>12</v>
      </c>
      <c r="E406" s="12" t="s">
        <v>47</v>
      </c>
      <c r="F406" s="19">
        <v>128.56</v>
      </c>
      <c r="G406" s="14"/>
      <c r="H406" s="18"/>
      <c r="I406" s="25"/>
    </row>
    <row r="407" ht="18" customHeight="1" spans="1:9">
      <c r="A407" s="11"/>
      <c r="B407" s="21"/>
      <c r="C407" s="21"/>
      <c r="D407" s="12" t="s">
        <v>14</v>
      </c>
      <c r="E407" s="12" t="s">
        <v>28</v>
      </c>
      <c r="F407" s="19">
        <v>11.4</v>
      </c>
      <c r="G407" s="14"/>
      <c r="H407" s="18"/>
      <c r="I407" s="25" t="s">
        <v>29</v>
      </c>
    </row>
    <row r="408" ht="18" customHeight="1" spans="1:9">
      <c r="A408" s="11"/>
      <c r="B408" s="21"/>
      <c r="C408" s="21"/>
      <c r="D408" s="12" t="s">
        <v>20</v>
      </c>
      <c r="E408" s="12" t="s">
        <v>13</v>
      </c>
      <c r="F408" s="19"/>
      <c r="G408" s="14">
        <v>9.39</v>
      </c>
      <c r="H408" s="18"/>
      <c r="I408" s="25" t="s">
        <v>111</v>
      </c>
    </row>
    <row r="409" ht="18" customHeight="1" spans="1:9">
      <c r="A409" s="11"/>
      <c r="B409" s="21"/>
      <c r="C409" s="21"/>
      <c r="D409" s="12" t="s">
        <v>21</v>
      </c>
      <c r="E409" s="12"/>
      <c r="F409" s="19"/>
      <c r="G409" s="14"/>
      <c r="H409" s="18">
        <v>2</v>
      </c>
      <c r="I409" s="25"/>
    </row>
    <row r="410" ht="18" customHeight="1" spans="1:9">
      <c r="A410" s="11"/>
      <c r="B410" s="21"/>
      <c r="C410" s="21"/>
      <c r="D410" s="12" t="s">
        <v>22</v>
      </c>
      <c r="E410" s="12" t="s">
        <v>23</v>
      </c>
      <c r="F410" s="19"/>
      <c r="G410" s="14"/>
      <c r="H410" s="18">
        <v>10.34</v>
      </c>
      <c r="I410" s="25"/>
    </row>
    <row r="411" ht="18" customHeight="1" spans="1:9">
      <c r="A411" s="11"/>
      <c r="B411" s="21"/>
      <c r="C411" s="21"/>
      <c r="D411" s="12" t="s">
        <v>24</v>
      </c>
      <c r="E411" s="12" t="s">
        <v>25</v>
      </c>
      <c r="F411" s="19"/>
      <c r="G411" s="14"/>
      <c r="H411" s="18">
        <f>30.1+14.7</f>
        <v>44.8</v>
      </c>
      <c r="I411" s="25"/>
    </row>
    <row r="412" ht="18" customHeight="1" spans="1:9">
      <c r="A412" s="11">
        <f>COUNTA($B$3:B412)</f>
        <v>72</v>
      </c>
      <c r="B412" s="21" t="s">
        <v>274</v>
      </c>
      <c r="C412" s="21" t="s">
        <v>275</v>
      </c>
      <c r="D412" s="12" t="s">
        <v>12</v>
      </c>
      <c r="E412" s="12" t="s">
        <v>47</v>
      </c>
      <c r="F412" s="19">
        <v>126.72</v>
      </c>
      <c r="G412" s="14"/>
      <c r="H412" s="18"/>
      <c r="I412" s="25"/>
    </row>
    <row r="413" ht="18" customHeight="1" spans="1:9">
      <c r="A413" s="11"/>
      <c r="B413" s="21"/>
      <c r="C413" s="21"/>
      <c r="D413" s="12" t="s">
        <v>14</v>
      </c>
      <c r="E413" s="12" t="s">
        <v>28</v>
      </c>
      <c r="F413" s="19">
        <v>15.98</v>
      </c>
      <c r="G413" s="14"/>
      <c r="H413" s="18"/>
      <c r="I413" s="25" t="s">
        <v>276</v>
      </c>
    </row>
    <row r="414" ht="18" customHeight="1" spans="1:9">
      <c r="A414" s="11"/>
      <c r="B414" s="21"/>
      <c r="C414" s="21"/>
      <c r="D414" s="12" t="s">
        <v>20</v>
      </c>
      <c r="E414" s="12" t="s">
        <v>13</v>
      </c>
      <c r="F414" s="19"/>
      <c r="G414" s="14">
        <v>4.12</v>
      </c>
      <c r="H414" s="18"/>
      <c r="I414" s="25"/>
    </row>
    <row r="415" ht="18" customHeight="1" spans="1:9">
      <c r="A415" s="11"/>
      <c r="B415" s="21"/>
      <c r="C415" s="21"/>
      <c r="D415" s="12" t="s">
        <v>20</v>
      </c>
      <c r="E415" s="12" t="s">
        <v>13</v>
      </c>
      <c r="F415" s="19"/>
      <c r="G415" s="14">
        <v>7.44</v>
      </c>
      <c r="H415" s="18"/>
      <c r="I415" s="25"/>
    </row>
    <row r="416" ht="18" customHeight="1" spans="1:9">
      <c r="A416" s="11"/>
      <c r="B416" s="21"/>
      <c r="C416" s="21"/>
      <c r="D416" s="12" t="s">
        <v>21</v>
      </c>
      <c r="E416" s="12"/>
      <c r="F416" s="19"/>
      <c r="G416" s="14"/>
      <c r="H416" s="18">
        <v>1</v>
      </c>
      <c r="I416" s="25"/>
    </row>
    <row r="417" ht="18" customHeight="1" spans="1:9">
      <c r="A417" s="11"/>
      <c r="B417" s="21"/>
      <c r="C417" s="21"/>
      <c r="D417" s="12" t="s">
        <v>22</v>
      </c>
      <c r="E417" s="12" t="s">
        <v>23</v>
      </c>
      <c r="F417" s="19"/>
      <c r="G417" s="14"/>
      <c r="H417" s="18">
        <v>1.76</v>
      </c>
      <c r="I417" s="25"/>
    </row>
    <row r="418" ht="18" customHeight="1" spans="1:9">
      <c r="A418" s="11"/>
      <c r="B418" s="21"/>
      <c r="C418" s="21"/>
      <c r="D418" s="12" t="s">
        <v>24</v>
      </c>
      <c r="E418" s="12" t="s">
        <v>25</v>
      </c>
      <c r="F418" s="19"/>
      <c r="G418" s="14"/>
      <c r="H418" s="18">
        <v>14.7</v>
      </c>
      <c r="I418" s="25"/>
    </row>
    <row r="419" ht="18" customHeight="1" spans="1:9">
      <c r="A419" s="11">
        <f>COUNTA($B$3:B419)</f>
        <v>73</v>
      </c>
      <c r="B419" s="21" t="s">
        <v>277</v>
      </c>
      <c r="C419" s="21" t="s">
        <v>278</v>
      </c>
      <c r="D419" s="12" t="s">
        <v>12</v>
      </c>
      <c r="E419" s="12" t="s">
        <v>47</v>
      </c>
      <c r="F419" s="19">
        <v>130.68</v>
      </c>
      <c r="G419" s="14"/>
      <c r="H419" s="18"/>
      <c r="I419" s="25"/>
    </row>
    <row r="420" ht="18" customHeight="1" spans="1:9">
      <c r="A420" s="11"/>
      <c r="B420" s="21"/>
      <c r="C420" s="21"/>
      <c r="D420" s="12" t="s">
        <v>14</v>
      </c>
      <c r="E420" s="12" t="s">
        <v>15</v>
      </c>
      <c r="F420" s="19">
        <v>11.4</v>
      </c>
      <c r="G420" s="14"/>
      <c r="H420" s="18"/>
      <c r="I420" s="25"/>
    </row>
    <row r="421" ht="18" customHeight="1" spans="1:9">
      <c r="A421" s="11"/>
      <c r="B421" s="21"/>
      <c r="C421" s="21"/>
      <c r="D421" s="12" t="s">
        <v>20</v>
      </c>
      <c r="E421" s="12"/>
      <c r="F421" s="19"/>
      <c r="G421" s="14">
        <v>30.79</v>
      </c>
      <c r="H421" s="18"/>
      <c r="I421" s="25"/>
    </row>
    <row r="422" ht="18" customHeight="1" spans="1:9">
      <c r="A422" s="11"/>
      <c r="B422" s="21"/>
      <c r="C422" s="21"/>
      <c r="D422" s="12" t="s">
        <v>21</v>
      </c>
      <c r="E422" s="12"/>
      <c r="F422" s="19"/>
      <c r="G422" s="14"/>
      <c r="H422" s="18">
        <v>1</v>
      </c>
      <c r="I422" s="25"/>
    </row>
    <row r="423" ht="18" customHeight="1" spans="1:9">
      <c r="A423" s="11"/>
      <c r="B423" s="21"/>
      <c r="C423" s="21"/>
      <c r="D423" s="12" t="s">
        <v>22</v>
      </c>
      <c r="E423" s="12" t="s">
        <v>23</v>
      </c>
      <c r="F423" s="19"/>
      <c r="G423" s="14"/>
      <c r="H423" s="18">
        <v>2.55</v>
      </c>
      <c r="I423" s="25"/>
    </row>
    <row r="424" ht="18" customHeight="1" spans="1:9">
      <c r="A424" s="11"/>
      <c r="B424" s="21"/>
      <c r="C424" s="21"/>
      <c r="D424" s="12" t="s">
        <v>24</v>
      </c>
      <c r="E424" s="12" t="s">
        <v>25</v>
      </c>
      <c r="F424" s="19"/>
      <c r="G424" s="14"/>
      <c r="H424" s="18">
        <f>12+14.7</f>
        <v>26.7</v>
      </c>
      <c r="I424" s="25"/>
    </row>
    <row r="425" ht="18" customHeight="1" spans="1:9">
      <c r="A425" s="11">
        <f>COUNTA($B$3:B425)</f>
        <v>74</v>
      </c>
      <c r="B425" s="21" t="s">
        <v>279</v>
      </c>
      <c r="C425" s="21" t="s">
        <v>280</v>
      </c>
      <c r="D425" s="12" t="s">
        <v>12</v>
      </c>
      <c r="E425" s="12" t="s">
        <v>47</v>
      </c>
      <c r="F425" s="19">
        <v>130.4</v>
      </c>
      <c r="G425" s="14"/>
      <c r="H425" s="18"/>
      <c r="I425" s="25"/>
    </row>
    <row r="426" ht="18" customHeight="1" spans="1:9">
      <c r="A426" s="11"/>
      <c r="B426" s="21"/>
      <c r="C426" s="21"/>
      <c r="D426" s="12" t="s">
        <v>14</v>
      </c>
      <c r="E426" s="12" t="s">
        <v>15</v>
      </c>
      <c r="F426" s="19">
        <v>11.4</v>
      </c>
      <c r="G426" s="14"/>
      <c r="H426" s="18"/>
      <c r="I426" s="25"/>
    </row>
    <row r="427" ht="18" customHeight="1" spans="1:9">
      <c r="A427" s="11"/>
      <c r="B427" s="21"/>
      <c r="C427" s="21"/>
      <c r="D427" s="12" t="s">
        <v>14</v>
      </c>
      <c r="E427" s="12" t="s">
        <v>18</v>
      </c>
      <c r="F427" s="14">
        <v>6.37</v>
      </c>
      <c r="G427" s="14"/>
      <c r="H427" s="18"/>
      <c r="I427" s="25" t="s">
        <v>135</v>
      </c>
    </row>
    <row r="428" ht="18" customHeight="1" spans="1:9">
      <c r="A428" s="11"/>
      <c r="B428" s="21"/>
      <c r="C428" s="21"/>
      <c r="D428" s="12" t="s">
        <v>87</v>
      </c>
      <c r="E428" s="12" t="s">
        <v>47</v>
      </c>
      <c r="F428" s="19"/>
      <c r="G428" s="14">
        <v>2.48</v>
      </c>
      <c r="H428" s="18"/>
      <c r="I428" s="25" t="s">
        <v>111</v>
      </c>
    </row>
    <row r="429" ht="18" customHeight="1" spans="1:9">
      <c r="A429" s="11"/>
      <c r="B429" s="21"/>
      <c r="C429" s="21"/>
      <c r="D429" s="12" t="s">
        <v>21</v>
      </c>
      <c r="E429" s="12"/>
      <c r="F429" s="19"/>
      <c r="G429" s="14"/>
      <c r="H429" s="18">
        <v>1</v>
      </c>
      <c r="I429" s="25"/>
    </row>
    <row r="430" ht="18" customHeight="1" spans="1:9">
      <c r="A430" s="11"/>
      <c r="B430" s="21"/>
      <c r="C430" s="21"/>
      <c r="D430" s="12" t="s">
        <v>22</v>
      </c>
      <c r="E430" s="12" t="s">
        <v>23</v>
      </c>
      <c r="F430" s="19"/>
      <c r="G430" s="14"/>
      <c r="H430" s="18">
        <v>2.52</v>
      </c>
      <c r="I430" s="25"/>
    </row>
    <row r="431" ht="18" customHeight="1" spans="1:9">
      <c r="A431" s="11"/>
      <c r="B431" s="21"/>
      <c r="C431" s="21"/>
      <c r="D431" s="12" t="s">
        <v>24</v>
      </c>
      <c r="E431" s="12" t="s">
        <v>25</v>
      </c>
      <c r="F431" s="19"/>
      <c r="G431" s="14"/>
      <c r="H431" s="18">
        <f>37.31+14.7</f>
        <v>52.01</v>
      </c>
      <c r="I431" s="25"/>
    </row>
    <row r="432" ht="18" customHeight="1" spans="1:9">
      <c r="A432" s="11">
        <f>COUNTA($B$3:B432)</f>
        <v>75</v>
      </c>
      <c r="B432" s="21" t="s">
        <v>281</v>
      </c>
      <c r="C432" s="21" t="s">
        <v>282</v>
      </c>
      <c r="D432" s="12" t="s">
        <v>12</v>
      </c>
      <c r="E432" s="12" t="s">
        <v>47</v>
      </c>
      <c r="F432" s="19">
        <v>130.68</v>
      </c>
      <c r="G432" s="14"/>
      <c r="H432" s="18"/>
      <c r="I432" s="25"/>
    </row>
    <row r="433" ht="18" customHeight="1" spans="1:9">
      <c r="A433" s="11"/>
      <c r="B433" s="21"/>
      <c r="C433" s="21"/>
      <c r="D433" s="12" t="s">
        <v>14</v>
      </c>
      <c r="E433" s="12" t="s">
        <v>28</v>
      </c>
      <c r="F433" s="19">
        <v>11.4</v>
      </c>
      <c r="G433" s="14"/>
      <c r="H433" s="18"/>
      <c r="I433" s="25"/>
    </row>
    <row r="434" ht="18" customHeight="1" spans="1:9">
      <c r="A434" s="11"/>
      <c r="B434" s="21"/>
      <c r="C434" s="21"/>
      <c r="D434" s="12" t="s">
        <v>20</v>
      </c>
      <c r="E434" s="12"/>
      <c r="F434" s="19"/>
      <c r="G434" s="14">
        <v>1.42</v>
      </c>
      <c r="H434" s="18"/>
      <c r="I434" s="25"/>
    </row>
    <row r="435" ht="18" customHeight="1" spans="1:9">
      <c r="A435" s="11"/>
      <c r="B435" s="21"/>
      <c r="C435" s="21"/>
      <c r="D435" s="12" t="s">
        <v>283</v>
      </c>
      <c r="E435" s="12" t="s">
        <v>228</v>
      </c>
      <c r="F435" s="19"/>
      <c r="G435" s="14">
        <v>16.3</v>
      </c>
      <c r="H435" s="18"/>
      <c r="I435" s="25"/>
    </row>
    <row r="436" ht="18" customHeight="1" spans="1:9">
      <c r="A436" s="11"/>
      <c r="B436" s="21"/>
      <c r="C436" s="21"/>
      <c r="D436" s="12" t="s">
        <v>21</v>
      </c>
      <c r="E436" s="12"/>
      <c r="F436" s="19"/>
      <c r="G436" s="14"/>
      <c r="H436" s="18">
        <v>1</v>
      </c>
      <c r="I436" s="25"/>
    </row>
    <row r="437" ht="18" customHeight="1" spans="1:9">
      <c r="A437" s="11"/>
      <c r="B437" s="21"/>
      <c r="C437" s="21"/>
      <c r="D437" s="12" t="s">
        <v>22</v>
      </c>
      <c r="E437" s="12"/>
      <c r="F437" s="19"/>
      <c r="G437" s="14"/>
      <c r="H437" s="18">
        <v>5.22</v>
      </c>
      <c r="I437" s="25"/>
    </row>
    <row r="438" ht="18" customHeight="1" spans="1:9">
      <c r="A438" s="11"/>
      <c r="B438" s="21"/>
      <c r="C438" s="21"/>
      <c r="D438" s="12" t="s">
        <v>44</v>
      </c>
      <c r="E438" s="12"/>
      <c r="F438" s="19"/>
      <c r="G438" s="14"/>
      <c r="H438" s="18">
        <v>5.1</v>
      </c>
      <c r="I438" s="25"/>
    </row>
    <row r="439" ht="18" customHeight="1" spans="1:9">
      <c r="A439" s="11"/>
      <c r="B439" s="21"/>
      <c r="C439" s="21"/>
      <c r="D439" s="12" t="s">
        <v>24</v>
      </c>
      <c r="E439" s="12" t="s">
        <v>25</v>
      </c>
      <c r="F439" s="19"/>
      <c r="G439" s="14"/>
      <c r="H439" s="18">
        <f>46.2+14.7+2</f>
        <v>62.9</v>
      </c>
      <c r="I439" s="25"/>
    </row>
    <row r="440" ht="20" customHeight="1" spans="1:9">
      <c r="A440" s="11">
        <f>COUNTA($B$3:B440)</f>
        <v>76</v>
      </c>
      <c r="B440" s="21" t="s">
        <v>284</v>
      </c>
      <c r="C440" s="21" t="s">
        <v>285</v>
      </c>
      <c r="D440" s="12" t="s">
        <v>12</v>
      </c>
      <c r="E440" s="12" t="s">
        <v>47</v>
      </c>
      <c r="F440" s="19">
        <v>130.68</v>
      </c>
      <c r="G440" s="14"/>
      <c r="H440" s="18"/>
      <c r="I440" s="25"/>
    </row>
    <row r="441" ht="20" customHeight="1" spans="1:9">
      <c r="A441" s="11"/>
      <c r="B441" s="21"/>
      <c r="C441" s="21"/>
      <c r="D441" s="12" t="s">
        <v>14</v>
      </c>
      <c r="E441" s="12" t="s">
        <v>15</v>
      </c>
      <c r="F441" s="19">
        <v>11.4</v>
      </c>
      <c r="G441" s="14"/>
      <c r="H441" s="18"/>
      <c r="I441" s="25"/>
    </row>
    <row r="442" ht="20" customHeight="1" spans="1:9">
      <c r="A442" s="11"/>
      <c r="B442" s="21"/>
      <c r="C442" s="21"/>
      <c r="D442" s="12" t="s">
        <v>14</v>
      </c>
      <c r="E442" s="12" t="s">
        <v>18</v>
      </c>
      <c r="F442" s="14">
        <v>7.73</v>
      </c>
      <c r="G442" s="14"/>
      <c r="H442" s="18"/>
      <c r="I442" s="25" t="s">
        <v>139</v>
      </c>
    </row>
    <row r="443" ht="20" customHeight="1" spans="1:9">
      <c r="A443" s="11"/>
      <c r="B443" s="21"/>
      <c r="C443" s="21"/>
      <c r="D443" s="12" t="s">
        <v>20</v>
      </c>
      <c r="E443" s="12" t="s">
        <v>13</v>
      </c>
      <c r="F443" s="19"/>
      <c r="G443" s="14">
        <v>3.61</v>
      </c>
      <c r="H443" s="18"/>
      <c r="I443" s="25"/>
    </row>
    <row r="444" ht="20" customHeight="1" spans="1:9">
      <c r="A444" s="11"/>
      <c r="B444" s="21"/>
      <c r="C444" s="21"/>
      <c r="D444" s="12" t="s">
        <v>21</v>
      </c>
      <c r="E444" s="12"/>
      <c r="F444" s="19"/>
      <c r="G444" s="14"/>
      <c r="H444" s="18">
        <v>1</v>
      </c>
      <c r="I444" s="36"/>
    </row>
    <row r="445" ht="20" customHeight="1" spans="1:9">
      <c r="A445" s="11"/>
      <c r="B445" s="21"/>
      <c r="C445" s="21"/>
      <c r="D445" s="12" t="s">
        <v>22</v>
      </c>
      <c r="E445" s="12"/>
      <c r="F445" s="19"/>
      <c r="G445" s="14"/>
      <c r="H445" s="18">
        <v>2.27</v>
      </c>
      <c r="I445" s="25"/>
    </row>
    <row r="446" ht="20" customHeight="1" spans="1:9">
      <c r="A446" s="11"/>
      <c r="B446" s="21"/>
      <c r="C446" s="21"/>
      <c r="D446" s="12" t="s">
        <v>24</v>
      </c>
      <c r="E446" s="12" t="s">
        <v>25</v>
      </c>
      <c r="F446" s="19"/>
      <c r="G446" s="14"/>
      <c r="H446" s="18">
        <f>32.9+14.7</f>
        <v>47.6</v>
      </c>
      <c r="I446" s="25"/>
    </row>
    <row r="447" ht="20" customHeight="1" spans="1:9">
      <c r="A447" s="11">
        <f>COUNTA($B$3:B447)</f>
        <v>77</v>
      </c>
      <c r="B447" s="21" t="s">
        <v>286</v>
      </c>
      <c r="C447" s="21" t="s">
        <v>287</v>
      </c>
      <c r="D447" s="12" t="s">
        <v>12</v>
      </c>
      <c r="E447" s="12" t="s">
        <v>47</v>
      </c>
      <c r="F447" s="19">
        <v>128.56</v>
      </c>
      <c r="G447" s="14"/>
      <c r="H447" s="18"/>
      <c r="I447" s="25"/>
    </row>
    <row r="448" ht="20" customHeight="1" spans="1:9">
      <c r="A448" s="11"/>
      <c r="B448" s="21"/>
      <c r="C448" s="21"/>
      <c r="D448" s="12" t="s">
        <v>14</v>
      </c>
      <c r="E448" s="12" t="s">
        <v>15</v>
      </c>
      <c r="F448" s="19">
        <v>11.4</v>
      </c>
      <c r="G448" s="14"/>
      <c r="H448" s="18"/>
      <c r="I448" s="25"/>
    </row>
    <row r="449" ht="20" customHeight="1" spans="1:9">
      <c r="A449" s="11"/>
      <c r="B449" s="21"/>
      <c r="C449" s="21"/>
      <c r="D449" s="12" t="s">
        <v>20</v>
      </c>
      <c r="E449" s="12" t="s">
        <v>13</v>
      </c>
      <c r="F449" s="19"/>
      <c r="G449" s="14">
        <v>15.21</v>
      </c>
      <c r="H449" s="18"/>
      <c r="I449" s="25" t="s">
        <v>288</v>
      </c>
    </row>
    <row r="450" ht="20" customHeight="1" spans="1:9">
      <c r="A450" s="11"/>
      <c r="B450" s="21"/>
      <c r="C450" s="21"/>
      <c r="D450" s="12" t="s">
        <v>20</v>
      </c>
      <c r="E450" s="12" t="s">
        <v>13</v>
      </c>
      <c r="F450" s="19"/>
      <c r="G450" s="14">
        <v>6.68</v>
      </c>
      <c r="H450" s="18"/>
      <c r="I450" s="25" t="s">
        <v>289</v>
      </c>
    </row>
    <row r="451" ht="20" customHeight="1" spans="1:9">
      <c r="A451" s="11"/>
      <c r="B451" s="21"/>
      <c r="C451" s="21"/>
      <c r="D451" s="12" t="s">
        <v>290</v>
      </c>
      <c r="E451" s="12"/>
      <c r="F451" s="19"/>
      <c r="G451" s="14">
        <v>2.05</v>
      </c>
      <c r="H451" s="18"/>
      <c r="I451" s="25"/>
    </row>
    <row r="452" ht="20" customHeight="1" spans="1:9">
      <c r="A452" s="11"/>
      <c r="B452" s="21"/>
      <c r="C452" s="21"/>
      <c r="D452" s="12" t="s">
        <v>22</v>
      </c>
      <c r="E452" s="12"/>
      <c r="F452" s="19"/>
      <c r="G452" s="14"/>
      <c r="H452" s="18">
        <v>2.02</v>
      </c>
      <c r="I452" s="25"/>
    </row>
    <row r="453" ht="20" customHeight="1" spans="1:9">
      <c r="A453" s="11"/>
      <c r="B453" s="21"/>
      <c r="C453" s="21"/>
      <c r="D453" s="12" t="s">
        <v>21</v>
      </c>
      <c r="E453" s="12"/>
      <c r="F453" s="19"/>
      <c r="G453" s="14"/>
      <c r="H453" s="18">
        <v>1</v>
      </c>
      <c r="I453" s="25"/>
    </row>
    <row r="454" ht="20" customHeight="1" spans="1:9">
      <c r="A454" s="11"/>
      <c r="B454" s="21"/>
      <c r="C454" s="21"/>
      <c r="D454" s="12" t="s">
        <v>24</v>
      </c>
      <c r="E454" s="12" t="s">
        <v>25</v>
      </c>
      <c r="F454" s="19"/>
      <c r="G454" s="14"/>
      <c r="H454" s="18">
        <f>18.8+14.7</f>
        <v>33.5</v>
      </c>
      <c r="I454" s="25"/>
    </row>
    <row r="455" ht="20" customHeight="1" spans="1:9">
      <c r="A455" s="11">
        <f>COUNTA($B$3:B455)</f>
        <v>78</v>
      </c>
      <c r="B455" s="21" t="s">
        <v>291</v>
      </c>
      <c r="C455" s="29" t="s">
        <v>270</v>
      </c>
      <c r="D455" s="12" t="s">
        <v>292</v>
      </c>
      <c r="E455" s="12" t="s">
        <v>47</v>
      </c>
      <c r="F455" s="19">
        <v>933.98</v>
      </c>
      <c r="G455" s="14"/>
      <c r="H455" s="18"/>
      <c r="I455" s="25"/>
    </row>
    <row r="456" ht="20" customHeight="1" spans="1:9">
      <c r="A456" s="11"/>
      <c r="B456" s="21"/>
      <c r="C456" s="31"/>
      <c r="D456" s="12" t="s">
        <v>100</v>
      </c>
      <c r="E456" s="12"/>
      <c r="F456" s="19"/>
      <c r="G456" s="14">
        <v>71.71</v>
      </c>
      <c r="H456" s="18"/>
      <c r="I456" s="25"/>
    </row>
    <row r="457" ht="20" customHeight="1" spans="1:9">
      <c r="A457" s="11">
        <f>COUNTA($B$3:B457)</f>
        <v>79</v>
      </c>
      <c r="B457" s="21" t="s">
        <v>293</v>
      </c>
      <c r="C457" s="21" t="s">
        <v>294</v>
      </c>
      <c r="D457" s="12" t="s">
        <v>14</v>
      </c>
      <c r="E457" s="12" t="s">
        <v>15</v>
      </c>
      <c r="F457" s="19">
        <v>115.48</v>
      </c>
      <c r="G457" s="14"/>
      <c r="H457" s="18"/>
      <c r="I457" s="25"/>
    </row>
    <row r="458" ht="20" customHeight="1" spans="1:9">
      <c r="A458" s="11"/>
      <c r="B458" s="21"/>
      <c r="C458" s="21"/>
      <c r="D458" s="12" t="s">
        <v>17</v>
      </c>
      <c r="E458" s="12" t="s">
        <v>15</v>
      </c>
      <c r="F458" s="19">
        <v>12.67</v>
      </c>
      <c r="G458" s="14"/>
      <c r="H458" s="18"/>
      <c r="I458" s="25" t="s">
        <v>295</v>
      </c>
    </row>
    <row r="459" ht="20" customHeight="1" spans="1:9">
      <c r="A459" s="11"/>
      <c r="B459" s="21"/>
      <c r="C459" s="21"/>
      <c r="D459" s="12" t="s">
        <v>296</v>
      </c>
      <c r="E459" s="12" t="s">
        <v>15</v>
      </c>
      <c r="F459" s="19">
        <f>8.68+2.58</f>
        <v>11.26</v>
      </c>
      <c r="G459" s="14"/>
      <c r="H459" s="18"/>
      <c r="I459" s="25"/>
    </row>
    <row r="460" ht="20" customHeight="1" spans="1:9">
      <c r="A460" s="11"/>
      <c r="B460" s="21"/>
      <c r="C460" s="21"/>
      <c r="D460" s="12" t="s">
        <v>62</v>
      </c>
      <c r="E460" s="12" t="s">
        <v>13</v>
      </c>
      <c r="F460" s="19"/>
      <c r="G460" s="14">
        <v>2.86</v>
      </c>
      <c r="H460" s="18"/>
      <c r="I460" s="25"/>
    </row>
    <row r="461" ht="20" customHeight="1" spans="1:9">
      <c r="A461" s="11"/>
      <c r="B461" s="21"/>
      <c r="C461" s="21"/>
      <c r="D461" s="12" t="s">
        <v>60</v>
      </c>
      <c r="E461" s="12" t="s">
        <v>13</v>
      </c>
      <c r="F461" s="19"/>
      <c r="G461" s="14">
        <v>2.32</v>
      </c>
      <c r="H461" s="18"/>
      <c r="I461" s="25"/>
    </row>
    <row r="462" ht="20" customHeight="1" spans="1:9">
      <c r="A462" s="11"/>
      <c r="B462" s="21"/>
      <c r="C462" s="21"/>
      <c r="D462" s="12" t="s">
        <v>44</v>
      </c>
      <c r="E462" s="12" t="s">
        <v>196</v>
      </c>
      <c r="F462" s="19"/>
      <c r="G462" s="14"/>
      <c r="H462" s="18">
        <v>3.51</v>
      </c>
      <c r="I462" s="25"/>
    </row>
    <row r="463" ht="20" customHeight="1" spans="1:9">
      <c r="A463" s="11"/>
      <c r="B463" s="21"/>
      <c r="C463" s="21"/>
      <c r="D463" s="12" t="s">
        <v>22</v>
      </c>
      <c r="E463" s="12" t="s">
        <v>23</v>
      </c>
      <c r="F463" s="19"/>
      <c r="G463" s="14"/>
      <c r="H463" s="18">
        <v>1.46</v>
      </c>
      <c r="I463" s="25"/>
    </row>
    <row r="464" ht="20" customHeight="1" spans="1:9">
      <c r="A464" s="11"/>
      <c r="B464" s="21"/>
      <c r="C464" s="21"/>
      <c r="D464" s="12" t="s">
        <v>24</v>
      </c>
      <c r="E464" s="12" t="s">
        <v>25</v>
      </c>
      <c r="F464" s="19"/>
      <c r="G464" s="14"/>
      <c r="H464" s="18">
        <v>51.6</v>
      </c>
      <c r="I464" s="25"/>
    </row>
    <row r="465" ht="20" customHeight="1" spans="1:9">
      <c r="A465" s="11"/>
      <c r="B465" s="21"/>
      <c r="C465" s="21"/>
      <c r="D465" s="12" t="s">
        <v>175</v>
      </c>
      <c r="E465" s="12"/>
      <c r="F465" s="19"/>
      <c r="G465" s="14"/>
      <c r="H465" s="28">
        <v>0.25</v>
      </c>
      <c r="I465" s="25"/>
    </row>
    <row r="466" ht="19" customHeight="1" spans="1:9">
      <c r="A466" s="11">
        <f>COUNTA($B$3:B466)</f>
        <v>80</v>
      </c>
      <c r="B466" s="21" t="s">
        <v>297</v>
      </c>
      <c r="C466" s="21" t="s">
        <v>298</v>
      </c>
      <c r="D466" s="12" t="s">
        <v>14</v>
      </c>
      <c r="E466" s="12" t="s">
        <v>15</v>
      </c>
      <c r="F466" s="19">
        <v>119.23</v>
      </c>
      <c r="G466" s="14"/>
      <c r="H466" s="18"/>
      <c r="I466" s="25"/>
    </row>
    <row r="467" ht="19" customHeight="1" spans="1:9">
      <c r="A467" s="11"/>
      <c r="B467" s="21"/>
      <c r="C467" s="21"/>
      <c r="D467" s="12" t="s">
        <v>17</v>
      </c>
      <c r="E467" s="12" t="s">
        <v>15</v>
      </c>
      <c r="F467" s="19">
        <v>7.32</v>
      </c>
      <c r="G467" s="14"/>
      <c r="H467" s="18"/>
      <c r="I467" s="25" t="s">
        <v>299</v>
      </c>
    </row>
    <row r="468" ht="19" customHeight="1" spans="1:9">
      <c r="A468" s="11"/>
      <c r="B468" s="21"/>
      <c r="C468" s="21"/>
      <c r="D468" s="12" t="s">
        <v>296</v>
      </c>
      <c r="E468" s="12" t="s">
        <v>15</v>
      </c>
      <c r="F468" s="19">
        <f>8.68+2.58</f>
        <v>11.26</v>
      </c>
      <c r="G468" s="14"/>
      <c r="H468" s="18"/>
      <c r="I468" s="25"/>
    </row>
    <row r="469" ht="19" customHeight="1" spans="1:9">
      <c r="A469" s="11"/>
      <c r="B469" s="21"/>
      <c r="C469" s="21"/>
      <c r="D469" s="12" t="s">
        <v>44</v>
      </c>
      <c r="E469" s="12" t="s">
        <v>196</v>
      </c>
      <c r="F469" s="19"/>
      <c r="G469" s="14"/>
      <c r="H469" s="18">
        <v>3.51</v>
      </c>
      <c r="I469" s="25"/>
    </row>
    <row r="470" ht="19" customHeight="1" spans="1:9">
      <c r="A470" s="11"/>
      <c r="B470" s="21"/>
      <c r="C470" s="21"/>
      <c r="D470" s="12" t="s">
        <v>22</v>
      </c>
      <c r="E470" s="12" t="s">
        <v>23</v>
      </c>
      <c r="F470" s="19"/>
      <c r="G470" s="14"/>
      <c r="H470" s="18">
        <v>1.46</v>
      </c>
      <c r="I470" s="25"/>
    </row>
    <row r="471" ht="19" customHeight="1" spans="1:9">
      <c r="A471" s="11"/>
      <c r="B471" s="21"/>
      <c r="C471" s="21"/>
      <c r="D471" s="12" t="s">
        <v>24</v>
      </c>
      <c r="E471" s="12" t="s">
        <v>25</v>
      </c>
      <c r="F471" s="19"/>
      <c r="G471" s="14"/>
      <c r="H471" s="18">
        <v>7.8</v>
      </c>
      <c r="I471" s="25"/>
    </row>
    <row r="472" ht="19" customHeight="1" spans="1:9">
      <c r="A472" s="11"/>
      <c r="B472" s="21"/>
      <c r="C472" s="21"/>
      <c r="D472" s="12" t="s">
        <v>175</v>
      </c>
      <c r="E472" s="12"/>
      <c r="F472" s="19"/>
      <c r="G472" s="14"/>
      <c r="H472" s="28">
        <v>0.25</v>
      </c>
      <c r="I472" s="25"/>
    </row>
    <row r="473" ht="19" customHeight="1" spans="1:9">
      <c r="A473" s="11">
        <f>COUNTA($B$3:B473)</f>
        <v>81</v>
      </c>
      <c r="B473" s="21" t="s">
        <v>300</v>
      </c>
      <c r="C473" s="21" t="s">
        <v>301</v>
      </c>
      <c r="D473" s="12" t="s">
        <v>14</v>
      </c>
      <c r="E473" s="12" t="s">
        <v>15</v>
      </c>
      <c r="F473" s="19">
        <v>116.85</v>
      </c>
      <c r="G473" s="14"/>
      <c r="H473" s="18"/>
      <c r="I473" s="25"/>
    </row>
    <row r="474" ht="19" customHeight="1" spans="1:9">
      <c r="A474" s="11"/>
      <c r="B474" s="21"/>
      <c r="C474" s="21"/>
      <c r="D474" s="12" t="s">
        <v>17</v>
      </c>
      <c r="E474" s="12" t="s">
        <v>15</v>
      </c>
      <c r="F474" s="19">
        <v>7.32</v>
      </c>
      <c r="G474" s="14"/>
      <c r="H474" s="18"/>
      <c r="I474" s="25" t="s">
        <v>299</v>
      </c>
    </row>
    <row r="475" ht="19" customHeight="1" spans="1:9">
      <c r="A475" s="11"/>
      <c r="B475" s="21"/>
      <c r="C475" s="21"/>
      <c r="D475" s="12" t="s">
        <v>296</v>
      </c>
      <c r="E475" s="12" t="s">
        <v>15</v>
      </c>
      <c r="F475" s="19">
        <f>8.68+2.58</f>
        <v>11.26</v>
      </c>
      <c r="G475" s="14"/>
      <c r="H475" s="18"/>
      <c r="I475" s="25"/>
    </row>
    <row r="476" ht="19" customHeight="1" spans="1:9">
      <c r="A476" s="11"/>
      <c r="B476" s="21"/>
      <c r="C476" s="21"/>
      <c r="D476" s="12" t="s">
        <v>44</v>
      </c>
      <c r="E476" s="12" t="s">
        <v>196</v>
      </c>
      <c r="F476" s="19"/>
      <c r="G476" s="14"/>
      <c r="H476" s="18">
        <v>3.51</v>
      </c>
      <c r="I476" s="25"/>
    </row>
    <row r="477" ht="19" customHeight="1" spans="1:9">
      <c r="A477" s="11"/>
      <c r="B477" s="21"/>
      <c r="C477" s="21"/>
      <c r="D477" s="12" t="s">
        <v>22</v>
      </c>
      <c r="E477" s="12" t="s">
        <v>23</v>
      </c>
      <c r="F477" s="19"/>
      <c r="G477" s="14"/>
      <c r="H477" s="18">
        <v>1.46</v>
      </c>
      <c r="I477" s="25"/>
    </row>
    <row r="478" ht="19" customHeight="1" spans="1:9">
      <c r="A478" s="11"/>
      <c r="B478" s="21"/>
      <c r="C478" s="21"/>
      <c r="D478" s="12" t="s">
        <v>24</v>
      </c>
      <c r="E478" s="12" t="s">
        <v>25</v>
      </c>
      <c r="F478" s="19"/>
      <c r="G478" s="14"/>
      <c r="H478" s="18">
        <v>7.8</v>
      </c>
      <c r="I478" s="25"/>
    </row>
    <row r="479" ht="19" customHeight="1" spans="1:9">
      <c r="A479" s="11"/>
      <c r="B479" s="21"/>
      <c r="C479" s="21"/>
      <c r="D479" s="12" t="s">
        <v>175</v>
      </c>
      <c r="E479" s="12"/>
      <c r="F479" s="19"/>
      <c r="G479" s="14"/>
      <c r="H479" s="28">
        <v>0.25</v>
      </c>
      <c r="I479" s="25"/>
    </row>
    <row r="480" ht="22" customHeight="1" spans="1:9">
      <c r="A480" s="11">
        <f>COUNTA($B$3:B480)</f>
        <v>82</v>
      </c>
      <c r="B480" s="21" t="s">
        <v>302</v>
      </c>
      <c r="C480" s="21" t="s">
        <v>303</v>
      </c>
      <c r="D480" s="12" t="s">
        <v>14</v>
      </c>
      <c r="E480" s="12" t="s">
        <v>15</v>
      </c>
      <c r="F480" s="19">
        <v>120.61</v>
      </c>
      <c r="G480" s="14"/>
      <c r="H480" s="18"/>
      <c r="I480" s="25"/>
    </row>
    <row r="481" ht="22" customHeight="1" spans="1:9">
      <c r="A481" s="11"/>
      <c r="B481" s="21"/>
      <c r="C481" s="21"/>
      <c r="D481" s="12" t="s">
        <v>17</v>
      </c>
      <c r="E481" s="12" t="s">
        <v>15</v>
      </c>
      <c r="F481" s="19">
        <v>6.93</v>
      </c>
      <c r="G481" s="14"/>
      <c r="H481" s="18"/>
      <c r="I481" s="25" t="s">
        <v>299</v>
      </c>
    </row>
    <row r="482" ht="22" customHeight="1" spans="1:9">
      <c r="A482" s="11"/>
      <c r="B482" s="21"/>
      <c r="C482" s="21"/>
      <c r="D482" s="12" t="s">
        <v>296</v>
      </c>
      <c r="E482" s="12" t="s">
        <v>15</v>
      </c>
      <c r="F482" s="19">
        <f>8.68+2.58</f>
        <v>11.26</v>
      </c>
      <c r="G482" s="14"/>
      <c r="H482" s="18"/>
      <c r="I482" s="25"/>
    </row>
    <row r="483" ht="22" customHeight="1" spans="1:9">
      <c r="A483" s="11"/>
      <c r="B483" s="21"/>
      <c r="C483" s="21"/>
      <c r="D483" s="12" t="s">
        <v>101</v>
      </c>
      <c r="E483" s="12"/>
      <c r="F483" s="19"/>
      <c r="G483" s="14">
        <v>122.98</v>
      </c>
      <c r="H483" s="18"/>
      <c r="I483" s="25" t="s">
        <v>304</v>
      </c>
    </row>
    <row r="484" ht="22" customHeight="1" spans="1:9">
      <c r="A484" s="11"/>
      <c r="B484" s="21"/>
      <c r="C484" s="21"/>
      <c r="D484" s="12" t="s">
        <v>44</v>
      </c>
      <c r="E484" s="12" t="s">
        <v>196</v>
      </c>
      <c r="F484" s="19"/>
      <c r="G484" s="14"/>
      <c r="H484" s="18">
        <v>3.51</v>
      </c>
      <c r="I484" s="25"/>
    </row>
    <row r="485" ht="22" customHeight="1" spans="1:9">
      <c r="A485" s="11"/>
      <c r="B485" s="21"/>
      <c r="C485" s="21"/>
      <c r="D485" s="12" t="s">
        <v>22</v>
      </c>
      <c r="E485" s="12" t="s">
        <v>23</v>
      </c>
      <c r="F485" s="19"/>
      <c r="G485" s="14"/>
      <c r="H485" s="18">
        <v>1.46</v>
      </c>
      <c r="I485" s="25"/>
    </row>
    <row r="486" ht="22" customHeight="1" spans="1:9">
      <c r="A486" s="11"/>
      <c r="B486" s="21"/>
      <c r="C486" s="21"/>
      <c r="D486" s="12" t="s">
        <v>24</v>
      </c>
      <c r="E486" s="12" t="s">
        <v>25</v>
      </c>
      <c r="F486" s="19"/>
      <c r="G486" s="14"/>
      <c r="H486" s="18">
        <v>37.8</v>
      </c>
      <c r="I486" s="25"/>
    </row>
    <row r="487" ht="22" customHeight="1" spans="1:9">
      <c r="A487" s="11"/>
      <c r="B487" s="21"/>
      <c r="C487" s="21"/>
      <c r="D487" s="12" t="s">
        <v>175</v>
      </c>
      <c r="E487" s="12"/>
      <c r="F487" s="19"/>
      <c r="G487" s="14"/>
      <c r="H487" s="28">
        <v>0.25</v>
      </c>
      <c r="I487" s="25"/>
    </row>
    <row r="488" ht="22" customHeight="1" spans="1:9">
      <c r="A488" s="11">
        <f>COUNTA($B$3:B488)</f>
        <v>83</v>
      </c>
      <c r="B488" s="21" t="s">
        <v>305</v>
      </c>
      <c r="C488" s="21" t="s">
        <v>306</v>
      </c>
      <c r="D488" s="12" t="s">
        <v>12</v>
      </c>
      <c r="E488" s="12" t="s">
        <v>47</v>
      </c>
      <c r="F488" s="19">
        <v>121.76</v>
      </c>
      <c r="G488" s="14"/>
      <c r="H488" s="18"/>
      <c r="I488" s="25"/>
    </row>
    <row r="489" ht="22" customHeight="1" spans="1:9">
      <c r="A489" s="11"/>
      <c r="B489" s="21"/>
      <c r="C489" s="21"/>
      <c r="D489" s="12" t="s">
        <v>52</v>
      </c>
      <c r="E489" s="12" t="s">
        <v>15</v>
      </c>
      <c r="F489" s="19">
        <v>49.55</v>
      </c>
      <c r="G489" s="14"/>
      <c r="H489" s="18"/>
      <c r="I489" s="25" t="s">
        <v>307</v>
      </c>
    </row>
    <row r="490" ht="22" customHeight="1" spans="1:9">
      <c r="A490" s="11"/>
      <c r="B490" s="21"/>
      <c r="C490" s="21"/>
      <c r="D490" s="12" t="s">
        <v>101</v>
      </c>
      <c r="E490" s="12"/>
      <c r="F490" s="19"/>
      <c r="G490" s="14">
        <v>6.6</v>
      </c>
      <c r="H490" s="18"/>
      <c r="I490" s="25"/>
    </row>
    <row r="491" ht="22" customHeight="1" spans="1:9">
      <c r="A491" s="11"/>
      <c r="B491" s="21"/>
      <c r="C491" s="21"/>
      <c r="D491" s="12" t="s">
        <v>118</v>
      </c>
      <c r="E491" s="12" t="s">
        <v>23</v>
      </c>
      <c r="F491" s="19"/>
      <c r="G491" s="14"/>
      <c r="H491" s="18">
        <v>1</v>
      </c>
      <c r="I491" s="25"/>
    </row>
    <row r="492" ht="22" customHeight="1" spans="1:9">
      <c r="A492" s="11"/>
      <c r="B492" s="21"/>
      <c r="C492" s="21"/>
      <c r="D492" s="12" t="s">
        <v>21</v>
      </c>
      <c r="E492" s="12"/>
      <c r="F492" s="19"/>
      <c r="G492" s="14"/>
      <c r="H492" s="18">
        <v>1</v>
      </c>
      <c r="I492" s="25"/>
    </row>
    <row r="493" ht="22" customHeight="1" spans="1:9">
      <c r="A493" s="11"/>
      <c r="B493" s="21"/>
      <c r="C493" s="21"/>
      <c r="D493" s="12" t="s">
        <v>22</v>
      </c>
      <c r="E493" s="12" t="s">
        <v>23</v>
      </c>
      <c r="F493" s="19"/>
      <c r="G493" s="14"/>
      <c r="H493" s="18">
        <v>5.94</v>
      </c>
      <c r="I493" s="25"/>
    </row>
    <row r="494" ht="22" customHeight="1" spans="1:9">
      <c r="A494" s="11"/>
      <c r="B494" s="21"/>
      <c r="C494" s="21"/>
      <c r="D494" s="12" t="s">
        <v>24</v>
      </c>
      <c r="E494" s="12" t="s">
        <v>25</v>
      </c>
      <c r="F494" s="19"/>
      <c r="G494" s="14"/>
      <c r="H494" s="18">
        <v>195.2</v>
      </c>
      <c r="I494" s="25"/>
    </row>
    <row r="495" ht="22" customHeight="1" spans="1:9">
      <c r="A495" s="11">
        <f>COUNTA($B$3:B495)</f>
        <v>84</v>
      </c>
      <c r="B495" s="21" t="s">
        <v>308</v>
      </c>
      <c r="C495" s="21" t="s">
        <v>309</v>
      </c>
      <c r="D495" s="12" t="s">
        <v>12</v>
      </c>
      <c r="E495" s="18" t="s">
        <v>47</v>
      </c>
      <c r="F495" s="18">
        <v>226.57</v>
      </c>
      <c r="G495" s="14"/>
      <c r="H495" s="3"/>
      <c r="I495" s="25" t="s">
        <v>310</v>
      </c>
    </row>
    <row r="496" ht="22" customHeight="1" spans="1:9">
      <c r="A496" s="11">
        <f>COUNTA($B$3:B496)</f>
        <v>85</v>
      </c>
      <c r="B496" s="21" t="s">
        <v>311</v>
      </c>
      <c r="C496" s="21" t="s">
        <v>312</v>
      </c>
      <c r="D496" s="12" t="s">
        <v>48</v>
      </c>
      <c r="E496" s="12" t="s">
        <v>15</v>
      </c>
      <c r="F496" s="19">
        <v>188.06</v>
      </c>
      <c r="G496" s="14"/>
      <c r="H496" s="18"/>
      <c r="I496" s="25"/>
    </row>
    <row r="497" ht="22" customHeight="1" spans="1:9">
      <c r="A497" s="11"/>
      <c r="B497" s="21"/>
      <c r="C497" s="21"/>
      <c r="D497" s="12" t="s">
        <v>108</v>
      </c>
      <c r="E497" s="12" t="s">
        <v>15</v>
      </c>
      <c r="F497" s="19">
        <f>4.04+10.08+8.3+17</f>
        <v>39.42</v>
      </c>
      <c r="G497" s="14"/>
      <c r="H497" s="18"/>
      <c r="I497" s="25" t="s">
        <v>106</v>
      </c>
    </row>
    <row r="498" ht="22" customHeight="1" spans="1:9">
      <c r="A498" s="11"/>
      <c r="B498" s="21"/>
      <c r="C498" s="21"/>
      <c r="D498" s="12" t="s">
        <v>109</v>
      </c>
      <c r="E498" s="12" t="s">
        <v>18</v>
      </c>
      <c r="F498" s="19">
        <f>15.59+12.39+8.13+4.17</f>
        <v>40.28</v>
      </c>
      <c r="G498" s="14"/>
      <c r="H498" s="18"/>
      <c r="I498" s="25" t="s">
        <v>237</v>
      </c>
    </row>
    <row r="499" ht="22" customHeight="1" spans="1:9">
      <c r="A499" s="11"/>
      <c r="B499" s="21"/>
      <c r="C499" s="21"/>
      <c r="D499" s="12" t="s">
        <v>20</v>
      </c>
      <c r="E499" s="12"/>
      <c r="F499" s="19"/>
      <c r="G499" s="14">
        <f>3.91+12</f>
        <v>15.91</v>
      </c>
      <c r="H499" s="18"/>
      <c r="I499" s="25"/>
    </row>
    <row r="500" ht="22" customHeight="1" spans="1:9">
      <c r="A500" s="11"/>
      <c r="B500" s="21"/>
      <c r="C500" s="21"/>
      <c r="D500" s="12" t="s">
        <v>20</v>
      </c>
      <c r="E500" s="12" t="s">
        <v>13</v>
      </c>
      <c r="F500" s="19"/>
      <c r="G500" s="14">
        <v>1.5</v>
      </c>
      <c r="H500" s="18"/>
      <c r="I500" s="25"/>
    </row>
    <row r="501" ht="22" customHeight="1" spans="1:9">
      <c r="A501" s="11"/>
      <c r="B501" s="21"/>
      <c r="C501" s="21"/>
      <c r="D501" s="12" t="s">
        <v>313</v>
      </c>
      <c r="E501" s="12"/>
      <c r="F501" s="19"/>
      <c r="G501" s="14"/>
      <c r="H501" s="18">
        <v>1</v>
      </c>
      <c r="I501" s="25"/>
    </row>
    <row r="502" ht="22" customHeight="1" spans="1:9">
      <c r="A502" s="11"/>
      <c r="B502" s="21"/>
      <c r="C502" s="21"/>
      <c r="D502" s="12" t="s">
        <v>21</v>
      </c>
      <c r="E502" s="12"/>
      <c r="F502" s="19"/>
      <c r="G502" s="14"/>
      <c r="H502" s="18">
        <v>2</v>
      </c>
      <c r="I502" s="25"/>
    </row>
    <row r="503" ht="22" customHeight="1" spans="1:9">
      <c r="A503" s="11"/>
      <c r="B503" s="21"/>
      <c r="C503" s="21"/>
      <c r="D503" s="12" t="s">
        <v>24</v>
      </c>
      <c r="E503" s="12" t="s">
        <v>25</v>
      </c>
      <c r="F503" s="19"/>
      <c r="G503" s="14"/>
      <c r="H503" s="18">
        <v>134.8</v>
      </c>
      <c r="I503" s="25"/>
    </row>
    <row r="504" ht="22" customHeight="1" spans="1:9">
      <c r="A504" s="11"/>
      <c r="B504" s="21"/>
      <c r="C504" s="21"/>
      <c r="D504" s="12" t="s">
        <v>22</v>
      </c>
      <c r="E504" s="12" t="s">
        <v>23</v>
      </c>
      <c r="F504" s="19"/>
      <c r="G504" s="14"/>
      <c r="H504" s="18">
        <v>0.47</v>
      </c>
      <c r="I504" s="25"/>
    </row>
    <row r="505" ht="22" customHeight="1" spans="1:9">
      <c r="A505" s="11">
        <f>COUNTA($B$3:B505)</f>
        <v>86</v>
      </c>
      <c r="B505" s="21" t="s">
        <v>314</v>
      </c>
      <c r="C505" s="21" t="s">
        <v>315</v>
      </c>
      <c r="D505" s="12" t="s">
        <v>12</v>
      </c>
      <c r="E505" s="12" t="s">
        <v>47</v>
      </c>
      <c r="F505" s="19">
        <v>139.68</v>
      </c>
      <c r="G505" s="14"/>
      <c r="H505" s="18"/>
      <c r="I505" s="25"/>
    </row>
    <row r="506" ht="22" customHeight="1" spans="1:9">
      <c r="A506" s="11"/>
      <c r="B506" s="21"/>
      <c r="C506" s="21"/>
      <c r="D506" s="12" t="s">
        <v>14</v>
      </c>
      <c r="E506" s="12" t="s">
        <v>15</v>
      </c>
      <c r="F506" s="19">
        <v>149.47</v>
      </c>
      <c r="G506" s="14"/>
      <c r="H506" s="18"/>
      <c r="I506" s="25" t="s">
        <v>29</v>
      </c>
    </row>
    <row r="507" ht="22" customHeight="1" spans="1:9">
      <c r="A507" s="11"/>
      <c r="B507" s="21"/>
      <c r="C507" s="21"/>
      <c r="D507" s="12" t="s">
        <v>316</v>
      </c>
      <c r="E507" s="12" t="s">
        <v>50</v>
      </c>
      <c r="F507" s="19">
        <v>38.68</v>
      </c>
      <c r="G507" s="14"/>
      <c r="H507" s="18"/>
      <c r="I507" s="25" t="s">
        <v>159</v>
      </c>
    </row>
    <row r="508" ht="22" customHeight="1" spans="1:9">
      <c r="A508" s="11"/>
      <c r="B508" s="21"/>
      <c r="C508" s="21"/>
      <c r="D508" s="12" t="s">
        <v>20</v>
      </c>
      <c r="E508" s="12" t="s">
        <v>13</v>
      </c>
      <c r="F508" s="19"/>
      <c r="G508" s="14">
        <v>30.07</v>
      </c>
      <c r="H508" s="18"/>
      <c r="I508" s="25"/>
    </row>
    <row r="509" ht="22" customHeight="1" spans="1:9">
      <c r="A509" s="11"/>
      <c r="B509" s="21"/>
      <c r="C509" s="21"/>
      <c r="D509" s="12" t="s">
        <v>317</v>
      </c>
      <c r="E509" s="12" t="s">
        <v>47</v>
      </c>
      <c r="F509" s="19"/>
      <c r="G509" s="14">
        <v>8.25</v>
      </c>
      <c r="H509" s="18"/>
      <c r="I509" s="25" t="s">
        <v>124</v>
      </c>
    </row>
    <row r="510" ht="22" customHeight="1" spans="1:9">
      <c r="A510" s="11"/>
      <c r="B510" s="21"/>
      <c r="C510" s="21"/>
      <c r="D510" s="12" t="s">
        <v>21</v>
      </c>
      <c r="E510" s="12"/>
      <c r="F510" s="19"/>
      <c r="G510" s="14"/>
      <c r="H510" s="18">
        <v>1</v>
      </c>
      <c r="I510" s="25"/>
    </row>
    <row r="511" ht="22" customHeight="1" spans="1:9">
      <c r="A511" s="11"/>
      <c r="B511" s="21"/>
      <c r="C511" s="21"/>
      <c r="D511" s="12" t="s">
        <v>24</v>
      </c>
      <c r="E511" s="12" t="s">
        <v>25</v>
      </c>
      <c r="F511" s="19"/>
      <c r="G511" s="14"/>
      <c r="H511" s="18">
        <v>12</v>
      </c>
      <c r="I511" s="25"/>
    </row>
    <row r="512" ht="22" customHeight="1" spans="1:9">
      <c r="A512" s="11">
        <f>COUNTA($B$3:B512)</f>
        <v>87</v>
      </c>
      <c r="B512" s="21" t="s">
        <v>318</v>
      </c>
      <c r="C512" s="21" t="s">
        <v>319</v>
      </c>
      <c r="D512" s="12" t="s">
        <v>12</v>
      </c>
      <c r="E512" s="12" t="s">
        <v>47</v>
      </c>
      <c r="F512" s="19">
        <v>82.09</v>
      </c>
      <c r="G512" s="14"/>
      <c r="H512" s="18"/>
      <c r="I512" s="25"/>
    </row>
    <row r="513" ht="22" customHeight="1" spans="1:9">
      <c r="A513" s="11"/>
      <c r="B513" s="21"/>
      <c r="C513" s="21"/>
      <c r="D513" s="12" t="s">
        <v>320</v>
      </c>
      <c r="E513" s="12" t="s">
        <v>15</v>
      </c>
      <c r="F513" s="19">
        <v>54.31</v>
      </c>
      <c r="G513" s="14"/>
      <c r="H513" s="18"/>
      <c r="I513" s="25"/>
    </row>
    <row r="514" ht="22" customHeight="1" spans="1:9">
      <c r="A514" s="11">
        <f>COUNTA($B$3:B514)</f>
        <v>88</v>
      </c>
      <c r="B514" s="21" t="s">
        <v>321</v>
      </c>
      <c r="C514" s="21" t="s">
        <v>322</v>
      </c>
      <c r="D514" s="12" t="s">
        <v>12</v>
      </c>
      <c r="E514" s="12" t="s">
        <v>47</v>
      </c>
      <c r="F514" s="19">
        <v>82.09</v>
      </c>
      <c r="G514" s="14"/>
      <c r="H514" s="18"/>
      <c r="I514" s="25"/>
    </row>
    <row r="515" ht="22" customHeight="1" spans="1:9">
      <c r="A515" s="11"/>
      <c r="B515" s="21"/>
      <c r="C515" s="21"/>
      <c r="D515" s="12" t="s">
        <v>320</v>
      </c>
      <c r="E515" s="12" t="s">
        <v>15</v>
      </c>
      <c r="F515" s="19">
        <v>54.31</v>
      </c>
      <c r="G515" s="14"/>
      <c r="H515" s="18"/>
      <c r="I515" s="25"/>
    </row>
    <row r="516" ht="20" customHeight="1" spans="1:9">
      <c r="A516" s="11">
        <f>COUNTA($B$3:B516)</f>
        <v>89</v>
      </c>
      <c r="B516" s="21" t="s">
        <v>323</v>
      </c>
      <c r="C516" s="21" t="s">
        <v>324</v>
      </c>
      <c r="D516" s="12" t="s">
        <v>12</v>
      </c>
      <c r="E516" s="12" t="s">
        <v>47</v>
      </c>
      <c r="F516" s="19">
        <v>82.09</v>
      </c>
      <c r="G516" s="14"/>
      <c r="H516" s="18"/>
      <c r="I516" s="25"/>
    </row>
    <row r="517" ht="20" customHeight="1" spans="1:9">
      <c r="A517" s="11"/>
      <c r="B517" s="21"/>
      <c r="C517" s="21"/>
      <c r="D517" s="12" t="s">
        <v>320</v>
      </c>
      <c r="E517" s="12" t="s">
        <v>15</v>
      </c>
      <c r="F517" s="19">
        <v>20.83</v>
      </c>
      <c r="G517" s="14"/>
      <c r="H517" s="18"/>
      <c r="I517" s="25"/>
    </row>
    <row r="518" ht="20" customHeight="1" spans="1:9">
      <c r="A518" s="11"/>
      <c r="B518" s="21"/>
      <c r="C518" s="21"/>
      <c r="D518" s="12" t="s">
        <v>316</v>
      </c>
      <c r="E518" s="12" t="s">
        <v>50</v>
      </c>
      <c r="F518" s="14">
        <v>136.4</v>
      </c>
      <c r="G518" s="14"/>
      <c r="H518" s="18"/>
      <c r="I518" s="25" t="s">
        <v>237</v>
      </c>
    </row>
    <row r="519" ht="20" customHeight="1" spans="1:9">
      <c r="A519" s="11"/>
      <c r="B519" s="21"/>
      <c r="C519" s="21"/>
      <c r="D519" s="12" t="s">
        <v>20</v>
      </c>
      <c r="E519" s="12" t="s">
        <v>13</v>
      </c>
      <c r="F519" s="19"/>
      <c r="G519" s="14">
        <v>2.16</v>
      </c>
      <c r="H519" s="18"/>
      <c r="I519" s="25"/>
    </row>
    <row r="520" ht="20" customHeight="1" spans="1:9">
      <c r="A520" s="11"/>
      <c r="B520" s="21"/>
      <c r="C520" s="21"/>
      <c r="D520" s="12" t="s">
        <v>21</v>
      </c>
      <c r="E520" s="12"/>
      <c r="F520" s="19"/>
      <c r="G520" s="14"/>
      <c r="H520" s="18">
        <v>1</v>
      </c>
      <c r="I520" s="25"/>
    </row>
    <row r="521" ht="20" customHeight="1" spans="1:9">
      <c r="A521" s="11"/>
      <c r="B521" s="21"/>
      <c r="C521" s="21"/>
      <c r="D521" s="12" t="s">
        <v>22</v>
      </c>
      <c r="E521" s="12" t="s">
        <v>23</v>
      </c>
      <c r="F521" s="19"/>
      <c r="G521" s="14"/>
      <c r="H521" s="18">
        <v>0.77</v>
      </c>
      <c r="I521" s="25"/>
    </row>
    <row r="522" ht="20" customHeight="1" spans="1:9">
      <c r="A522" s="11"/>
      <c r="B522" s="21"/>
      <c r="C522" s="21"/>
      <c r="D522" s="12" t="s">
        <v>24</v>
      </c>
      <c r="E522" s="12" t="s">
        <v>25</v>
      </c>
      <c r="F522" s="19"/>
      <c r="G522" s="14"/>
      <c r="H522" s="18">
        <v>19.49</v>
      </c>
      <c r="I522" s="25"/>
    </row>
    <row r="523" ht="20" customHeight="1" spans="1:9">
      <c r="A523" s="11">
        <f>COUNTA($B$3:B523)</f>
        <v>90</v>
      </c>
      <c r="B523" s="32" t="s">
        <v>325</v>
      </c>
      <c r="C523" s="17" t="s">
        <v>326</v>
      </c>
      <c r="D523" s="12" t="s">
        <v>12</v>
      </c>
      <c r="E523" s="12" t="s">
        <v>47</v>
      </c>
      <c r="F523" s="16">
        <v>75.11</v>
      </c>
      <c r="G523" s="17"/>
      <c r="H523" s="13"/>
      <c r="I523" s="25"/>
    </row>
    <row r="524" ht="20" customHeight="1" spans="1:9">
      <c r="A524" s="11"/>
      <c r="B524" s="32"/>
      <c r="C524" s="17"/>
      <c r="D524" s="12" t="s">
        <v>52</v>
      </c>
      <c r="E524" s="12" t="s">
        <v>28</v>
      </c>
      <c r="F524" s="16">
        <v>9.58</v>
      </c>
      <c r="G524" s="16"/>
      <c r="H524" s="13"/>
      <c r="I524" s="25" t="s">
        <v>16</v>
      </c>
    </row>
    <row r="525" ht="20" customHeight="1" spans="1:9">
      <c r="A525" s="11"/>
      <c r="B525" s="32"/>
      <c r="C525" s="17"/>
      <c r="D525" s="12" t="s">
        <v>108</v>
      </c>
      <c r="E525" s="12" t="s">
        <v>18</v>
      </c>
      <c r="F525" s="16">
        <v>15.88</v>
      </c>
      <c r="G525" s="16"/>
      <c r="H525" s="13"/>
      <c r="I525" s="25" t="s">
        <v>327</v>
      </c>
    </row>
    <row r="526" ht="20" customHeight="1" spans="1:9">
      <c r="A526" s="11"/>
      <c r="B526" s="32"/>
      <c r="C526" s="17"/>
      <c r="D526" s="12" t="s">
        <v>87</v>
      </c>
      <c r="E526" s="12" t="s">
        <v>50</v>
      </c>
      <c r="F526" s="12">
        <v>4.93</v>
      </c>
      <c r="G526" s="12"/>
      <c r="H526" s="13"/>
      <c r="I526" s="25" t="s">
        <v>139</v>
      </c>
    </row>
    <row r="527" ht="20" customHeight="1" spans="1:9">
      <c r="A527" s="11"/>
      <c r="B527" s="32"/>
      <c r="C527" s="17"/>
      <c r="D527" s="12" t="s">
        <v>328</v>
      </c>
      <c r="E527" s="12" t="s">
        <v>47</v>
      </c>
      <c r="F527" s="12"/>
      <c r="G527" s="12">
        <v>1.21</v>
      </c>
      <c r="H527" s="13"/>
      <c r="I527" s="25" t="s">
        <v>111</v>
      </c>
    </row>
    <row r="528" ht="20" customHeight="1" spans="1:9">
      <c r="A528" s="11"/>
      <c r="B528" s="32"/>
      <c r="C528" s="17"/>
      <c r="D528" s="12" t="s">
        <v>329</v>
      </c>
      <c r="E528" s="12"/>
      <c r="F528" s="12"/>
      <c r="G528" s="12">
        <v>1</v>
      </c>
      <c r="H528" s="13"/>
      <c r="I528" s="25"/>
    </row>
    <row r="529" ht="20" customHeight="1" spans="1:9">
      <c r="A529" s="11"/>
      <c r="B529" s="32"/>
      <c r="C529" s="17"/>
      <c r="D529" s="12" t="s">
        <v>21</v>
      </c>
      <c r="E529" s="12"/>
      <c r="F529" s="12"/>
      <c r="G529" s="12"/>
      <c r="H529" s="13">
        <v>1</v>
      </c>
      <c r="I529" s="25"/>
    </row>
    <row r="530" ht="20" customHeight="1" spans="1:9">
      <c r="A530" s="11">
        <f>COUNTA($B$3:B530)</f>
        <v>91</v>
      </c>
      <c r="B530" s="15" t="s">
        <v>330</v>
      </c>
      <c r="C530" s="32" t="s">
        <v>331</v>
      </c>
      <c r="D530" s="12" t="s">
        <v>12</v>
      </c>
      <c r="E530" s="12" t="s">
        <v>47</v>
      </c>
      <c r="F530" s="12">
        <v>81.65</v>
      </c>
      <c r="G530" s="12"/>
      <c r="H530" s="13"/>
      <c r="I530" s="25"/>
    </row>
    <row r="531" ht="20" customHeight="1" spans="1:9">
      <c r="A531" s="11"/>
      <c r="B531" s="15"/>
      <c r="C531" s="32"/>
      <c r="D531" s="12" t="s">
        <v>14</v>
      </c>
      <c r="E531" s="12" t="s">
        <v>15</v>
      </c>
      <c r="F531" s="16">
        <v>37.36</v>
      </c>
      <c r="G531" s="14"/>
      <c r="H531" s="18"/>
      <c r="I531" s="25" t="s">
        <v>40</v>
      </c>
    </row>
    <row r="532" ht="20" customHeight="1" spans="1:9">
      <c r="A532" s="11"/>
      <c r="B532" s="15"/>
      <c r="C532" s="32"/>
      <c r="D532" s="12" t="s">
        <v>43</v>
      </c>
      <c r="E532" s="12"/>
      <c r="F532" s="12"/>
      <c r="G532" s="12">
        <v>12.01</v>
      </c>
      <c r="H532" s="13"/>
      <c r="I532" s="25"/>
    </row>
    <row r="533" ht="20" customHeight="1" spans="1:9">
      <c r="A533" s="11"/>
      <c r="B533" s="15"/>
      <c r="C533" s="32"/>
      <c r="D533" s="12" t="s">
        <v>21</v>
      </c>
      <c r="E533" s="12"/>
      <c r="F533" s="12"/>
      <c r="G533" s="12"/>
      <c r="H533" s="13">
        <v>1</v>
      </c>
      <c r="I533" s="25"/>
    </row>
    <row r="534" ht="20" customHeight="1" spans="1:9">
      <c r="A534" s="11">
        <f>COUNTA($B$3:B534)</f>
        <v>92</v>
      </c>
      <c r="B534" s="12" t="s">
        <v>332</v>
      </c>
      <c r="C534" s="12" t="s">
        <v>333</v>
      </c>
      <c r="D534" s="12" t="s">
        <v>12</v>
      </c>
      <c r="E534" s="12" t="s">
        <v>47</v>
      </c>
      <c r="F534" s="12">
        <v>73.84</v>
      </c>
      <c r="G534" s="12"/>
      <c r="H534" s="13"/>
      <c r="I534" s="25"/>
    </row>
    <row r="535" ht="20" customHeight="1" spans="1:9">
      <c r="A535" s="11"/>
      <c r="B535" s="12"/>
      <c r="C535" s="12"/>
      <c r="D535" s="12" t="s">
        <v>14</v>
      </c>
      <c r="E535" s="12" t="s">
        <v>15</v>
      </c>
      <c r="F535" s="12">
        <v>41.68</v>
      </c>
      <c r="G535" s="12"/>
      <c r="H535" s="13"/>
      <c r="I535" s="25" t="s">
        <v>78</v>
      </c>
    </row>
    <row r="536" ht="20" customHeight="1" spans="1:9">
      <c r="A536" s="11"/>
      <c r="B536" s="12"/>
      <c r="C536" s="12"/>
      <c r="D536" s="12" t="s">
        <v>329</v>
      </c>
      <c r="E536" s="12"/>
      <c r="F536" s="12"/>
      <c r="G536" s="12">
        <v>1</v>
      </c>
      <c r="H536" s="13"/>
      <c r="I536" s="25"/>
    </row>
    <row r="537" ht="20" customHeight="1" spans="1:9">
      <c r="A537" s="11"/>
      <c r="B537" s="12"/>
      <c r="C537" s="12"/>
      <c r="D537" s="12" t="s">
        <v>199</v>
      </c>
      <c r="E537" s="12"/>
      <c r="F537" s="12"/>
      <c r="G537" s="12">
        <v>2.16</v>
      </c>
      <c r="H537" s="13"/>
      <c r="I537" s="25"/>
    </row>
    <row r="538" ht="20" customHeight="1" spans="1:9">
      <c r="A538" s="11"/>
      <c r="B538" s="12"/>
      <c r="C538" s="12"/>
      <c r="D538" s="12" t="s">
        <v>21</v>
      </c>
      <c r="E538" s="12"/>
      <c r="F538" s="12"/>
      <c r="G538" s="12"/>
      <c r="H538" s="13">
        <v>1</v>
      </c>
      <c r="I538" s="25"/>
    </row>
    <row r="539" ht="20" customHeight="1" spans="1:9">
      <c r="A539" s="11">
        <f>COUNTA($B$3:B539)</f>
        <v>93</v>
      </c>
      <c r="B539" s="32" t="s">
        <v>334</v>
      </c>
      <c r="C539" s="17" t="s">
        <v>335</v>
      </c>
      <c r="D539" s="12" t="s">
        <v>12</v>
      </c>
      <c r="E539" s="12" t="s">
        <v>47</v>
      </c>
      <c r="F539" s="12">
        <v>81.65</v>
      </c>
      <c r="G539" s="17"/>
      <c r="H539" s="13"/>
      <c r="I539" s="25"/>
    </row>
    <row r="540" ht="20" customHeight="1" spans="1:9">
      <c r="A540" s="11"/>
      <c r="B540" s="32"/>
      <c r="C540" s="17"/>
      <c r="D540" s="12" t="s">
        <v>14</v>
      </c>
      <c r="E540" s="12" t="s">
        <v>50</v>
      </c>
      <c r="F540" s="16">
        <v>13.77</v>
      </c>
      <c r="G540" s="17"/>
      <c r="H540" s="13"/>
      <c r="I540" s="25" t="s">
        <v>336</v>
      </c>
    </row>
    <row r="541" ht="20" customHeight="1" spans="1:9">
      <c r="A541" s="11"/>
      <c r="B541" s="32"/>
      <c r="C541" s="17"/>
      <c r="D541" s="12" t="s">
        <v>14</v>
      </c>
      <c r="E541" s="12" t="s">
        <v>15</v>
      </c>
      <c r="F541" s="16">
        <v>27.43</v>
      </c>
      <c r="G541" s="17"/>
      <c r="H541" s="13"/>
      <c r="I541" s="25" t="s">
        <v>134</v>
      </c>
    </row>
    <row r="542" ht="20" customHeight="1" spans="1:9">
      <c r="A542" s="11"/>
      <c r="B542" s="32"/>
      <c r="C542" s="17"/>
      <c r="D542" s="12" t="s">
        <v>21</v>
      </c>
      <c r="E542" s="12"/>
      <c r="F542" s="12"/>
      <c r="G542" s="12"/>
      <c r="H542" s="13">
        <v>1</v>
      </c>
      <c r="I542" s="25"/>
    </row>
    <row r="543" ht="20" customHeight="1" spans="1:9">
      <c r="A543" s="11">
        <f>COUNTA($B$3:B543)</f>
        <v>94</v>
      </c>
      <c r="B543" s="15" t="s">
        <v>337</v>
      </c>
      <c r="C543" s="32" t="s">
        <v>338</v>
      </c>
      <c r="D543" s="12" t="s">
        <v>12</v>
      </c>
      <c r="E543" s="12" t="s">
        <v>47</v>
      </c>
      <c r="F543" s="12">
        <v>73.48</v>
      </c>
      <c r="G543" s="17"/>
      <c r="H543" s="13"/>
      <c r="I543" s="25"/>
    </row>
    <row r="544" ht="20" customHeight="1" spans="1:9">
      <c r="A544" s="11"/>
      <c r="B544" s="15"/>
      <c r="C544" s="32"/>
      <c r="D544" s="12" t="s">
        <v>14</v>
      </c>
      <c r="E544" s="12" t="s">
        <v>18</v>
      </c>
      <c r="F544" s="14">
        <v>12.99</v>
      </c>
      <c r="G544" s="14"/>
      <c r="H544" s="18"/>
      <c r="I544" s="25" t="s">
        <v>189</v>
      </c>
    </row>
    <row r="545" ht="20" customHeight="1" spans="1:9">
      <c r="A545" s="11"/>
      <c r="B545" s="15"/>
      <c r="C545" s="32"/>
      <c r="D545" s="12" t="s">
        <v>21</v>
      </c>
      <c r="E545" s="12"/>
      <c r="F545" s="12"/>
      <c r="G545" s="12"/>
      <c r="H545" s="13">
        <v>1</v>
      </c>
      <c r="I545" s="25"/>
    </row>
    <row r="546" ht="20" customHeight="1" spans="1:9">
      <c r="A546" s="11">
        <f>COUNTA($B$3:B546)</f>
        <v>95</v>
      </c>
      <c r="B546" s="15" t="s">
        <v>339</v>
      </c>
      <c r="C546" s="32" t="s">
        <v>340</v>
      </c>
      <c r="D546" s="12" t="s">
        <v>12</v>
      </c>
      <c r="E546" s="12" t="s">
        <v>47</v>
      </c>
      <c r="F546" s="12">
        <v>81.65</v>
      </c>
      <c r="G546" s="14"/>
      <c r="H546" s="18"/>
      <c r="I546" s="25"/>
    </row>
    <row r="547" ht="20" customHeight="1" spans="1:9">
      <c r="A547" s="11"/>
      <c r="B547" s="15"/>
      <c r="C547" s="32"/>
      <c r="D547" s="12" t="s">
        <v>14</v>
      </c>
      <c r="E547" s="12" t="s">
        <v>18</v>
      </c>
      <c r="F547" s="14">
        <v>12.97</v>
      </c>
      <c r="G547" s="14"/>
      <c r="H547" s="18"/>
      <c r="I547" s="25" t="s">
        <v>341</v>
      </c>
    </row>
    <row r="548" ht="20" customHeight="1" spans="1:9">
      <c r="A548" s="11"/>
      <c r="B548" s="15"/>
      <c r="C548" s="32"/>
      <c r="D548" s="12" t="s">
        <v>14</v>
      </c>
      <c r="E548" s="12" t="s">
        <v>18</v>
      </c>
      <c r="F548" s="14">
        <v>4.2</v>
      </c>
      <c r="G548" s="14"/>
      <c r="H548" s="18"/>
      <c r="I548" s="25" t="s">
        <v>342</v>
      </c>
    </row>
    <row r="549" ht="20" customHeight="1" spans="1:9">
      <c r="A549" s="11"/>
      <c r="B549" s="15"/>
      <c r="C549" s="32"/>
      <c r="D549" s="12" t="s">
        <v>21</v>
      </c>
      <c r="E549" s="12"/>
      <c r="F549" s="12"/>
      <c r="G549" s="12"/>
      <c r="H549" s="13">
        <v>1</v>
      </c>
      <c r="I549" s="25"/>
    </row>
    <row r="550" ht="20" customHeight="1" spans="1:9">
      <c r="A550" s="11"/>
      <c r="B550" s="15"/>
      <c r="C550" s="32"/>
      <c r="D550" s="12" t="s">
        <v>22</v>
      </c>
      <c r="E550" s="12" t="s">
        <v>23</v>
      </c>
      <c r="F550" s="19"/>
      <c r="G550" s="14"/>
      <c r="H550" s="18">
        <v>1.09</v>
      </c>
      <c r="I550" s="25"/>
    </row>
    <row r="551" ht="20" customHeight="1" spans="1:9">
      <c r="A551" s="11">
        <f>COUNTA($B$3:B551)</f>
        <v>96</v>
      </c>
      <c r="B551" s="21" t="s">
        <v>343</v>
      </c>
      <c r="C551" s="21" t="s">
        <v>344</v>
      </c>
      <c r="D551" s="12" t="s">
        <v>12</v>
      </c>
      <c r="E551" s="12" t="s">
        <v>47</v>
      </c>
      <c r="F551" s="16">
        <v>73.48</v>
      </c>
      <c r="G551" s="14"/>
      <c r="H551" s="18"/>
      <c r="I551" s="25"/>
    </row>
    <row r="552" ht="20" customHeight="1" spans="1:9">
      <c r="A552" s="11"/>
      <c r="B552" s="21"/>
      <c r="C552" s="21"/>
      <c r="D552" s="12" t="s">
        <v>14</v>
      </c>
      <c r="E552" s="12" t="s">
        <v>18</v>
      </c>
      <c r="F552" s="14">
        <v>11.55</v>
      </c>
      <c r="G552" s="14"/>
      <c r="H552" s="18"/>
      <c r="I552" s="25" t="s">
        <v>135</v>
      </c>
    </row>
    <row r="553" ht="20" customHeight="1" spans="1:9">
      <c r="A553" s="11"/>
      <c r="B553" s="21"/>
      <c r="C553" s="21"/>
      <c r="D553" s="12" t="s">
        <v>21</v>
      </c>
      <c r="E553" s="12"/>
      <c r="F553" s="12"/>
      <c r="G553" s="12"/>
      <c r="H553" s="13">
        <v>1</v>
      </c>
      <c r="I553" s="25"/>
    </row>
    <row r="554" ht="20" customHeight="1" spans="1:9">
      <c r="A554" s="11"/>
      <c r="B554" s="21"/>
      <c r="C554" s="21"/>
      <c r="D554" s="12" t="s">
        <v>22</v>
      </c>
      <c r="E554" s="12" t="s">
        <v>23</v>
      </c>
      <c r="F554" s="19"/>
      <c r="G554" s="14"/>
      <c r="H554" s="18">
        <v>0.94</v>
      </c>
      <c r="I554" s="25"/>
    </row>
    <row r="555" ht="18" customHeight="1" spans="1:9">
      <c r="A555" s="11">
        <f>COUNTA($B$3:B555)</f>
        <v>97</v>
      </c>
      <c r="B555" s="21" t="s">
        <v>345</v>
      </c>
      <c r="C555" s="21" t="s">
        <v>346</v>
      </c>
      <c r="D555" s="12" t="s">
        <v>12</v>
      </c>
      <c r="E555" s="12" t="s">
        <v>47</v>
      </c>
      <c r="F555" s="19">
        <v>83.68</v>
      </c>
      <c r="G555" s="14"/>
      <c r="H555" s="18"/>
      <c r="I555" s="25"/>
    </row>
    <row r="556" ht="18" customHeight="1" spans="1:9">
      <c r="A556" s="11"/>
      <c r="B556" s="21"/>
      <c r="C556" s="21"/>
      <c r="D556" s="12" t="s">
        <v>14</v>
      </c>
      <c r="E556" s="12" t="s">
        <v>18</v>
      </c>
      <c r="F556" s="14">
        <v>12.1</v>
      </c>
      <c r="G556" s="14"/>
      <c r="H556" s="18"/>
      <c r="I556" s="25" t="s">
        <v>139</v>
      </c>
    </row>
    <row r="557" ht="18" customHeight="1" spans="1:9">
      <c r="A557" s="11"/>
      <c r="B557" s="21"/>
      <c r="C557" s="21"/>
      <c r="D557" s="12" t="s">
        <v>21</v>
      </c>
      <c r="E557" s="12"/>
      <c r="F557" s="12"/>
      <c r="G557" s="12"/>
      <c r="H557" s="13">
        <v>1</v>
      </c>
      <c r="I557" s="25"/>
    </row>
    <row r="558" ht="18" customHeight="1" spans="1:9">
      <c r="A558" s="11">
        <f>COUNTA($B$3:B558)</f>
        <v>98</v>
      </c>
      <c r="B558" s="21" t="s">
        <v>347</v>
      </c>
      <c r="C558" s="21" t="s">
        <v>348</v>
      </c>
      <c r="D558" s="12" t="s">
        <v>12</v>
      </c>
      <c r="E558" s="12" t="s">
        <v>47</v>
      </c>
      <c r="F558" s="16">
        <v>85.38</v>
      </c>
      <c r="G558" s="14"/>
      <c r="H558" s="18"/>
      <c r="I558" s="25"/>
    </row>
    <row r="559" ht="18" customHeight="1" spans="1:9">
      <c r="A559" s="11"/>
      <c r="B559" s="21"/>
      <c r="C559" s="21"/>
      <c r="D559" s="12" t="s">
        <v>14</v>
      </c>
      <c r="E559" s="12" t="s">
        <v>15</v>
      </c>
      <c r="F559" s="16">
        <v>6.46</v>
      </c>
      <c r="G559" s="14"/>
      <c r="H559" s="18"/>
      <c r="I559" s="25" t="s">
        <v>106</v>
      </c>
    </row>
    <row r="560" ht="18" customHeight="1" spans="1:9">
      <c r="A560" s="11"/>
      <c r="B560" s="21"/>
      <c r="C560" s="21"/>
      <c r="D560" s="12" t="s">
        <v>14</v>
      </c>
      <c r="E560" s="12" t="s">
        <v>50</v>
      </c>
      <c r="F560" s="14">
        <v>3.71</v>
      </c>
      <c r="G560" s="14"/>
      <c r="H560" s="18"/>
      <c r="I560" s="25" t="s">
        <v>127</v>
      </c>
    </row>
    <row r="561" ht="18" customHeight="1" spans="1:9">
      <c r="A561" s="11"/>
      <c r="B561" s="21"/>
      <c r="C561" s="21"/>
      <c r="D561" s="12" t="s">
        <v>14</v>
      </c>
      <c r="E561" s="12" t="s">
        <v>18</v>
      </c>
      <c r="F561" s="14">
        <v>4.64</v>
      </c>
      <c r="G561" s="14"/>
      <c r="H561" s="18"/>
      <c r="I561" s="25" t="s">
        <v>127</v>
      </c>
    </row>
    <row r="562" ht="18" customHeight="1" spans="1:9">
      <c r="A562" s="11"/>
      <c r="B562" s="21"/>
      <c r="C562" s="21"/>
      <c r="D562" s="12" t="s">
        <v>190</v>
      </c>
      <c r="E562" s="12" t="s">
        <v>13</v>
      </c>
      <c r="F562" s="14"/>
      <c r="G562" s="14">
        <v>11.43</v>
      </c>
      <c r="H562" s="18"/>
      <c r="I562" s="25" t="s">
        <v>111</v>
      </c>
    </row>
    <row r="563" ht="18" customHeight="1" spans="1:9">
      <c r="A563" s="11"/>
      <c r="B563" s="21"/>
      <c r="C563" s="21"/>
      <c r="D563" s="12" t="s">
        <v>193</v>
      </c>
      <c r="E563" s="12"/>
      <c r="F563" s="16"/>
      <c r="G563" s="14">
        <v>1.44</v>
      </c>
      <c r="H563" s="18"/>
      <c r="I563" s="25"/>
    </row>
    <row r="564" ht="18" customHeight="1" spans="1:9">
      <c r="A564" s="11"/>
      <c r="B564" s="21"/>
      <c r="C564" s="21"/>
      <c r="D564" s="12" t="s">
        <v>22</v>
      </c>
      <c r="E564" s="12" t="s">
        <v>23</v>
      </c>
      <c r="F564" s="16"/>
      <c r="G564" s="14"/>
      <c r="H564" s="18">
        <v>2.05</v>
      </c>
      <c r="I564" s="25"/>
    </row>
    <row r="565" ht="18" customHeight="1" spans="1:9">
      <c r="A565" s="11"/>
      <c r="B565" s="21"/>
      <c r="C565" s="21"/>
      <c r="D565" s="12" t="s">
        <v>24</v>
      </c>
      <c r="E565" s="12" t="s">
        <v>25</v>
      </c>
      <c r="F565" s="16"/>
      <c r="G565" s="14"/>
      <c r="H565" s="18">
        <v>17</v>
      </c>
      <c r="I565" s="25"/>
    </row>
    <row r="566" ht="18" customHeight="1" spans="1:9">
      <c r="A566" s="11"/>
      <c r="B566" s="21"/>
      <c r="C566" s="21"/>
      <c r="D566" s="12" t="s">
        <v>21</v>
      </c>
      <c r="E566" s="12"/>
      <c r="F566" s="12"/>
      <c r="G566" s="12"/>
      <c r="H566" s="13">
        <v>1</v>
      </c>
      <c r="I566" s="25"/>
    </row>
    <row r="567" ht="18" customHeight="1" spans="1:9">
      <c r="A567" s="11">
        <f>COUNTA($B$3:B567)</f>
        <v>99</v>
      </c>
      <c r="B567" s="21" t="s">
        <v>349</v>
      </c>
      <c r="C567" s="21" t="s">
        <v>350</v>
      </c>
      <c r="D567" s="12" t="s">
        <v>12</v>
      </c>
      <c r="E567" s="12" t="s">
        <v>47</v>
      </c>
      <c r="F567" s="19">
        <v>91.69</v>
      </c>
      <c r="G567" s="14"/>
      <c r="H567" s="18"/>
      <c r="I567" s="25"/>
    </row>
    <row r="568" ht="18" customHeight="1" spans="1:9">
      <c r="A568" s="11"/>
      <c r="B568" s="21"/>
      <c r="C568" s="21"/>
      <c r="D568" s="12" t="s">
        <v>14</v>
      </c>
      <c r="E568" s="12" t="s">
        <v>15</v>
      </c>
      <c r="F568" s="19">
        <f>17.23+31.03</f>
        <v>48.26</v>
      </c>
      <c r="G568" s="14"/>
      <c r="H568" s="18"/>
      <c r="I568" s="25" t="s">
        <v>134</v>
      </c>
    </row>
    <row r="569" ht="18" customHeight="1" spans="1:9">
      <c r="A569" s="11"/>
      <c r="B569" s="21"/>
      <c r="C569" s="21"/>
      <c r="D569" s="12" t="s">
        <v>14</v>
      </c>
      <c r="E569" s="12" t="s">
        <v>50</v>
      </c>
      <c r="F569" s="19">
        <v>6.14</v>
      </c>
      <c r="G569" s="14"/>
      <c r="H569" s="18"/>
      <c r="I569" s="25"/>
    </row>
    <row r="570" ht="18" customHeight="1" spans="1:9">
      <c r="A570" s="11"/>
      <c r="B570" s="21"/>
      <c r="C570" s="21"/>
      <c r="D570" s="12" t="s">
        <v>22</v>
      </c>
      <c r="E570" s="12" t="s">
        <v>23</v>
      </c>
      <c r="F570" s="19"/>
      <c r="G570" s="14"/>
      <c r="H570" s="18">
        <v>1.49</v>
      </c>
      <c r="I570" s="25"/>
    </row>
    <row r="571" ht="18" customHeight="1" spans="1:9">
      <c r="A571" s="11"/>
      <c r="B571" s="21"/>
      <c r="C571" s="21"/>
      <c r="D571" s="12" t="s">
        <v>21</v>
      </c>
      <c r="E571" s="12"/>
      <c r="F571" s="12"/>
      <c r="G571" s="12"/>
      <c r="H571" s="13">
        <v>1</v>
      </c>
      <c r="I571" s="25"/>
    </row>
    <row r="572" ht="18" customHeight="1" spans="1:9">
      <c r="A572" s="11">
        <f>COUNTA($B$3:B572)</f>
        <v>100</v>
      </c>
      <c r="B572" s="21" t="s">
        <v>351</v>
      </c>
      <c r="C572" s="21" t="s">
        <v>352</v>
      </c>
      <c r="D572" s="12" t="s">
        <v>12</v>
      </c>
      <c r="E572" s="12" t="s">
        <v>47</v>
      </c>
      <c r="F572" s="19">
        <v>91.69</v>
      </c>
      <c r="G572" s="14"/>
      <c r="H572" s="18"/>
      <c r="I572" s="25"/>
    </row>
    <row r="573" ht="18" customHeight="1" spans="1:9">
      <c r="A573" s="11"/>
      <c r="B573" s="21"/>
      <c r="C573" s="21"/>
      <c r="D573" s="12" t="s">
        <v>14</v>
      </c>
      <c r="E573" s="12" t="s">
        <v>15</v>
      </c>
      <c r="F573" s="19">
        <v>18.28</v>
      </c>
      <c r="G573" s="14"/>
      <c r="H573" s="18"/>
      <c r="I573" s="25"/>
    </row>
    <row r="574" ht="18" customHeight="1" spans="1:9">
      <c r="A574" s="11"/>
      <c r="B574" s="21"/>
      <c r="C574" s="21"/>
      <c r="D574" s="12" t="s">
        <v>14</v>
      </c>
      <c r="E574" s="12" t="s">
        <v>50</v>
      </c>
      <c r="F574" s="19">
        <v>6.14</v>
      </c>
      <c r="G574" s="14"/>
      <c r="H574" s="18"/>
      <c r="I574" s="25"/>
    </row>
    <row r="575" ht="18" customHeight="1" spans="1:9">
      <c r="A575" s="11"/>
      <c r="B575" s="21"/>
      <c r="C575" s="21"/>
      <c r="D575" s="12" t="s">
        <v>14</v>
      </c>
      <c r="E575" s="12" t="s">
        <v>18</v>
      </c>
      <c r="F575" s="14">
        <v>4.59</v>
      </c>
      <c r="G575" s="14"/>
      <c r="H575" s="18"/>
      <c r="I575" s="25" t="s">
        <v>160</v>
      </c>
    </row>
    <row r="576" ht="18" customHeight="1" spans="1:9">
      <c r="A576" s="11"/>
      <c r="B576" s="21"/>
      <c r="C576" s="21"/>
      <c r="D576" s="12" t="s">
        <v>21</v>
      </c>
      <c r="E576" s="12"/>
      <c r="F576" s="12"/>
      <c r="G576" s="12"/>
      <c r="H576" s="13">
        <v>1</v>
      </c>
      <c r="I576" s="25"/>
    </row>
    <row r="577" ht="18" customHeight="1" spans="1:9">
      <c r="A577" s="11"/>
      <c r="B577" s="21"/>
      <c r="C577" s="21"/>
      <c r="D577" s="12" t="s">
        <v>22</v>
      </c>
      <c r="E577" s="12" t="s">
        <v>23</v>
      </c>
      <c r="F577" s="19"/>
      <c r="G577" s="14"/>
      <c r="H577" s="18">
        <v>1.49</v>
      </c>
      <c r="I577" s="25"/>
    </row>
    <row r="578" ht="18" customHeight="1" spans="1:9">
      <c r="A578" s="11">
        <f>COUNTA($B$3:B578)</f>
        <v>101</v>
      </c>
      <c r="B578" s="21" t="s">
        <v>353</v>
      </c>
      <c r="C578" s="21" t="s">
        <v>354</v>
      </c>
      <c r="D578" s="12" t="s">
        <v>12</v>
      </c>
      <c r="E578" s="12" t="s">
        <v>47</v>
      </c>
      <c r="F578" s="19">
        <v>89.29</v>
      </c>
      <c r="G578" s="14"/>
      <c r="H578" s="18"/>
      <c r="I578" s="25"/>
    </row>
    <row r="579" ht="18" customHeight="1" spans="1:9">
      <c r="A579" s="11"/>
      <c r="B579" s="21"/>
      <c r="C579" s="21"/>
      <c r="D579" s="12" t="s">
        <v>14</v>
      </c>
      <c r="E579" s="12" t="s">
        <v>15</v>
      </c>
      <c r="F579" s="19">
        <v>18.7</v>
      </c>
      <c r="G579" s="14"/>
      <c r="H579" s="18"/>
      <c r="I579" s="25" t="s">
        <v>355</v>
      </c>
    </row>
    <row r="580" ht="18" customHeight="1" spans="1:9">
      <c r="A580" s="11"/>
      <c r="B580" s="21"/>
      <c r="C580" s="21"/>
      <c r="D580" s="12" t="s">
        <v>14</v>
      </c>
      <c r="E580" s="12" t="s">
        <v>50</v>
      </c>
      <c r="F580" s="19">
        <v>6.14</v>
      </c>
      <c r="G580" s="14"/>
      <c r="H580" s="18"/>
      <c r="I580" s="25"/>
    </row>
    <row r="581" ht="18" customHeight="1" spans="1:9">
      <c r="A581" s="11"/>
      <c r="B581" s="21"/>
      <c r="C581" s="21"/>
      <c r="D581" s="12" t="s">
        <v>199</v>
      </c>
      <c r="E581" s="12"/>
      <c r="F581" s="19"/>
      <c r="G581" s="14">
        <v>7.18</v>
      </c>
      <c r="H581" s="18"/>
      <c r="I581" s="25"/>
    </row>
    <row r="582" ht="18" customHeight="1" spans="1:9">
      <c r="A582" s="11"/>
      <c r="B582" s="21"/>
      <c r="C582" s="21"/>
      <c r="D582" s="12" t="s">
        <v>21</v>
      </c>
      <c r="E582" s="12"/>
      <c r="F582" s="19"/>
      <c r="G582" s="14"/>
      <c r="H582" s="18">
        <v>1</v>
      </c>
      <c r="I582" s="25"/>
    </row>
    <row r="583" ht="18" customHeight="1" spans="1:9">
      <c r="A583" s="11"/>
      <c r="B583" s="21"/>
      <c r="C583" s="21"/>
      <c r="D583" s="12" t="s">
        <v>24</v>
      </c>
      <c r="E583" s="12" t="s">
        <v>25</v>
      </c>
      <c r="F583" s="19"/>
      <c r="G583" s="14"/>
      <c r="H583" s="18">
        <v>4</v>
      </c>
      <c r="I583" s="25"/>
    </row>
    <row r="584" ht="18" customHeight="1" spans="1:9">
      <c r="A584" s="11"/>
      <c r="B584" s="21"/>
      <c r="C584" s="21"/>
      <c r="D584" s="12" t="s">
        <v>22</v>
      </c>
      <c r="E584" s="12" t="s">
        <v>23</v>
      </c>
      <c r="F584" s="19"/>
      <c r="G584" s="14"/>
      <c r="H584" s="18">
        <v>1.27</v>
      </c>
      <c r="I584" s="25"/>
    </row>
    <row r="585" ht="18" customHeight="1" spans="1:9">
      <c r="A585" s="11">
        <f>COUNTA($B$3:B585)</f>
        <v>102</v>
      </c>
      <c r="B585" s="21" t="s">
        <v>356</v>
      </c>
      <c r="C585" s="21" t="s">
        <v>357</v>
      </c>
      <c r="D585" s="12" t="s">
        <v>12</v>
      </c>
      <c r="E585" s="12" t="s">
        <v>47</v>
      </c>
      <c r="F585" s="19">
        <v>93.36</v>
      </c>
      <c r="G585" s="14"/>
      <c r="H585" s="18"/>
      <c r="I585" s="25"/>
    </row>
    <row r="586" ht="18" customHeight="1" spans="1:9">
      <c r="A586" s="11"/>
      <c r="B586" s="21"/>
      <c r="C586" s="21"/>
      <c r="D586" s="12" t="s">
        <v>14</v>
      </c>
      <c r="E586" s="12" t="s">
        <v>15</v>
      </c>
      <c r="F586" s="19">
        <v>15.75</v>
      </c>
      <c r="G586" s="14"/>
      <c r="H586" s="18"/>
      <c r="I586" s="25" t="s">
        <v>36</v>
      </c>
    </row>
    <row r="587" ht="18" customHeight="1" spans="1:9">
      <c r="A587" s="11"/>
      <c r="B587" s="21"/>
      <c r="C587" s="21"/>
      <c r="D587" s="12" t="s">
        <v>14</v>
      </c>
      <c r="E587" s="12" t="s">
        <v>50</v>
      </c>
      <c r="F587" s="19">
        <v>6.14</v>
      </c>
      <c r="G587" s="14"/>
      <c r="H587" s="18"/>
      <c r="I587" s="25"/>
    </row>
    <row r="588" ht="18" customHeight="1" spans="1:9">
      <c r="A588" s="11"/>
      <c r="B588" s="21"/>
      <c r="C588" s="21"/>
      <c r="D588" s="12" t="s">
        <v>14</v>
      </c>
      <c r="E588" s="12" t="s">
        <v>18</v>
      </c>
      <c r="F588" s="14">
        <v>13.58</v>
      </c>
      <c r="G588" s="14"/>
      <c r="H588" s="18"/>
      <c r="I588" s="25" t="s">
        <v>237</v>
      </c>
    </row>
    <row r="589" ht="18" customHeight="1" spans="1:9">
      <c r="A589" s="11"/>
      <c r="B589" s="21"/>
      <c r="C589" s="21"/>
      <c r="D589" s="12" t="s">
        <v>21</v>
      </c>
      <c r="E589" s="12"/>
      <c r="F589" s="19"/>
      <c r="G589" s="14"/>
      <c r="H589" s="18">
        <v>1</v>
      </c>
      <c r="I589" s="25"/>
    </row>
    <row r="590" ht="20" customHeight="1" spans="1:9">
      <c r="A590" s="11">
        <f>COUNTA($B$3:B590)</f>
        <v>103</v>
      </c>
      <c r="B590" s="21" t="s">
        <v>358</v>
      </c>
      <c r="C590" s="21" t="s">
        <v>359</v>
      </c>
      <c r="D590" s="12" t="s">
        <v>12</v>
      </c>
      <c r="E590" s="12" t="s">
        <v>47</v>
      </c>
      <c r="F590" s="19">
        <v>74.76</v>
      </c>
      <c r="G590" s="14"/>
      <c r="H590" s="18"/>
      <c r="I590" s="25"/>
    </row>
    <row r="591" ht="20" customHeight="1" spans="1:9">
      <c r="A591" s="11"/>
      <c r="B591" s="21"/>
      <c r="C591" s="21"/>
      <c r="D591" s="12" t="s">
        <v>360</v>
      </c>
      <c r="E591" s="12" t="s">
        <v>47</v>
      </c>
      <c r="F591" s="14">
        <v>0.5</v>
      </c>
      <c r="G591" s="14"/>
      <c r="H591" s="18"/>
      <c r="I591" s="25"/>
    </row>
    <row r="592" ht="20" customHeight="1" spans="1:9">
      <c r="A592" s="11"/>
      <c r="B592" s="21"/>
      <c r="C592" s="21"/>
      <c r="D592" s="12" t="s">
        <v>14</v>
      </c>
      <c r="E592" s="12" t="s">
        <v>15</v>
      </c>
      <c r="F592" s="19">
        <v>41.87</v>
      </c>
      <c r="G592" s="14"/>
      <c r="H592" s="18"/>
      <c r="I592" s="25" t="s">
        <v>361</v>
      </c>
    </row>
    <row r="593" ht="20" customHeight="1" spans="1:9">
      <c r="A593" s="11"/>
      <c r="B593" s="21"/>
      <c r="C593" s="21"/>
      <c r="D593" s="12" t="s">
        <v>14</v>
      </c>
      <c r="E593" s="12" t="s">
        <v>50</v>
      </c>
      <c r="F593" s="19">
        <v>9.15</v>
      </c>
      <c r="G593" s="14"/>
      <c r="H593" s="18"/>
      <c r="I593" s="25" t="s">
        <v>135</v>
      </c>
    </row>
    <row r="594" ht="20" customHeight="1" spans="1:9">
      <c r="A594" s="11"/>
      <c r="B594" s="21"/>
      <c r="C594" s="21"/>
      <c r="D594" s="12" t="s">
        <v>362</v>
      </c>
      <c r="E594" s="12" t="s">
        <v>50</v>
      </c>
      <c r="F594" s="14">
        <v>20.93</v>
      </c>
      <c r="G594" s="14"/>
      <c r="H594" s="18"/>
      <c r="I594" s="25" t="s">
        <v>159</v>
      </c>
    </row>
    <row r="595" ht="20" customHeight="1" spans="1:9">
      <c r="A595" s="11"/>
      <c r="B595" s="21"/>
      <c r="C595" s="21"/>
      <c r="D595" s="12" t="s">
        <v>104</v>
      </c>
      <c r="E595" s="12" t="s">
        <v>18</v>
      </c>
      <c r="F595" s="14">
        <v>24.13</v>
      </c>
      <c r="G595" s="14"/>
      <c r="H595" s="18"/>
      <c r="I595" s="25"/>
    </row>
    <row r="596" ht="20" customHeight="1" spans="1:9">
      <c r="A596" s="11"/>
      <c r="B596" s="21"/>
      <c r="C596" s="21"/>
      <c r="D596" s="12" t="s">
        <v>363</v>
      </c>
      <c r="E596" s="12" t="s">
        <v>47</v>
      </c>
      <c r="F596" s="19"/>
      <c r="G596" s="14">
        <v>36.19</v>
      </c>
      <c r="H596" s="18"/>
      <c r="I596" s="25" t="s">
        <v>135</v>
      </c>
    </row>
    <row r="597" ht="20" customHeight="1" spans="1:9">
      <c r="A597" s="11"/>
      <c r="B597" s="21"/>
      <c r="C597" s="21"/>
      <c r="D597" s="12" t="s">
        <v>100</v>
      </c>
      <c r="E597" s="12"/>
      <c r="F597" s="19"/>
      <c r="G597" s="14">
        <v>1.75</v>
      </c>
      <c r="H597" s="18"/>
      <c r="I597" s="25"/>
    </row>
    <row r="598" ht="20" customHeight="1" spans="1:9">
      <c r="A598" s="11"/>
      <c r="B598" s="21"/>
      <c r="C598" s="21"/>
      <c r="D598" s="12" t="s">
        <v>21</v>
      </c>
      <c r="E598" s="12"/>
      <c r="F598" s="19"/>
      <c r="G598" s="14"/>
      <c r="H598" s="18">
        <v>1</v>
      </c>
      <c r="I598" s="25"/>
    </row>
    <row r="599" ht="19" customHeight="1" spans="1:9">
      <c r="A599" s="11">
        <f>COUNTA($B$3:B599)</f>
        <v>104</v>
      </c>
      <c r="B599" s="21" t="s">
        <v>364</v>
      </c>
      <c r="C599" s="21" t="s">
        <v>365</v>
      </c>
      <c r="D599" s="12" t="s">
        <v>12</v>
      </c>
      <c r="E599" s="12" t="s">
        <v>47</v>
      </c>
      <c r="F599" s="19">
        <v>74.76</v>
      </c>
      <c r="G599" s="14"/>
      <c r="H599" s="18"/>
      <c r="I599" s="25"/>
    </row>
    <row r="600" ht="19" customHeight="1" spans="1:9">
      <c r="A600" s="11"/>
      <c r="B600" s="21"/>
      <c r="C600" s="21"/>
      <c r="D600" s="12" t="s">
        <v>360</v>
      </c>
      <c r="E600" s="12" t="s">
        <v>47</v>
      </c>
      <c r="F600" s="14">
        <v>0.5</v>
      </c>
      <c r="G600" s="14"/>
      <c r="H600" s="18"/>
      <c r="I600" s="25"/>
    </row>
    <row r="601" ht="19" customHeight="1" spans="1:9">
      <c r="A601" s="11"/>
      <c r="B601" s="21"/>
      <c r="C601" s="21"/>
      <c r="D601" s="12" t="s">
        <v>366</v>
      </c>
      <c r="E601" s="12" t="s">
        <v>47</v>
      </c>
      <c r="F601" s="19"/>
      <c r="G601" s="14">
        <v>36.19</v>
      </c>
      <c r="H601" s="18"/>
      <c r="I601" s="25" t="s">
        <v>135</v>
      </c>
    </row>
    <row r="602" ht="19" customHeight="1" spans="1:9">
      <c r="A602" s="11"/>
      <c r="B602" s="21"/>
      <c r="C602" s="21"/>
      <c r="D602" s="12" t="s">
        <v>100</v>
      </c>
      <c r="E602" s="12"/>
      <c r="F602" s="19"/>
      <c r="G602" s="14">
        <v>1.75</v>
      </c>
      <c r="H602" s="18"/>
      <c r="I602" s="25"/>
    </row>
    <row r="603" ht="19" customHeight="1" spans="1:9">
      <c r="A603" s="11"/>
      <c r="B603" s="21"/>
      <c r="C603" s="21"/>
      <c r="D603" s="12" t="s">
        <v>21</v>
      </c>
      <c r="E603" s="12"/>
      <c r="F603" s="19"/>
      <c r="G603" s="14"/>
      <c r="H603" s="18">
        <v>1</v>
      </c>
      <c r="I603" s="25"/>
    </row>
    <row r="604" ht="19" customHeight="1" spans="1:9">
      <c r="A604" s="11">
        <f>COUNTA($B$3:B604)</f>
        <v>105</v>
      </c>
      <c r="B604" s="21" t="s">
        <v>367</v>
      </c>
      <c r="C604" s="21" t="s">
        <v>368</v>
      </c>
      <c r="D604" s="12" t="s">
        <v>12</v>
      </c>
      <c r="E604" s="12" t="s">
        <v>47</v>
      </c>
      <c r="F604" s="19">
        <f>67.89+5.36</f>
        <v>73.25</v>
      </c>
      <c r="G604" s="14"/>
      <c r="H604" s="18"/>
      <c r="I604" s="25"/>
    </row>
    <row r="605" ht="19" customHeight="1" spans="1:9">
      <c r="A605" s="11"/>
      <c r="B605" s="21"/>
      <c r="C605" s="21"/>
      <c r="D605" s="12" t="s">
        <v>211</v>
      </c>
      <c r="E605" s="12" t="s">
        <v>15</v>
      </c>
      <c r="F605" s="19">
        <v>26.11</v>
      </c>
      <c r="G605" s="14"/>
      <c r="H605" s="18"/>
      <c r="I605" s="25" t="s">
        <v>40</v>
      </c>
    </row>
    <row r="606" ht="19" customHeight="1" spans="1:9">
      <c r="A606" s="11"/>
      <c r="B606" s="21"/>
      <c r="C606" s="21"/>
      <c r="D606" s="12" t="s">
        <v>21</v>
      </c>
      <c r="E606" s="12"/>
      <c r="F606" s="19"/>
      <c r="G606" s="14"/>
      <c r="H606" s="18">
        <v>1.5</v>
      </c>
      <c r="I606" s="25"/>
    </row>
    <row r="607" ht="19" customHeight="1" spans="1:9">
      <c r="A607" s="11">
        <f>COUNTA($B$3:B607)</f>
        <v>106</v>
      </c>
      <c r="B607" s="21" t="s">
        <v>369</v>
      </c>
      <c r="C607" s="21" t="s">
        <v>370</v>
      </c>
      <c r="D607" s="12" t="s">
        <v>12</v>
      </c>
      <c r="E607" s="12" t="s">
        <v>47</v>
      </c>
      <c r="F607" s="19">
        <f>66.74+5.36</f>
        <v>72.1</v>
      </c>
      <c r="G607" s="14"/>
      <c r="H607" s="18"/>
      <c r="I607" s="25"/>
    </row>
    <row r="608" ht="19" customHeight="1" spans="1:9">
      <c r="A608" s="11"/>
      <c r="B608" s="21"/>
      <c r="C608" s="21"/>
      <c r="D608" s="12" t="s">
        <v>21</v>
      </c>
      <c r="E608" s="12"/>
      <c r="F608" s="19"/>
      <c r="G608" s="14"/>
      <c r="H608" s="18">
        <v>0.5</v>
      </c>
      <c r="I608" s="25"/>
    </row>
    <row r="609" ht="19" customHeight="1" spans="1:9">
      <c r="A609" s="11"/>
      <c r="B609" s="21"/>
      <c r="C609" s="21"/>
      <c r="D609" s="12" t="s">
        <v>24</v>
      </c>
      <c r="E609" s="12" t="s">
        <v>25</v>
      </c>
      <c r="F609" s="19"/>
      <c r="G609" s="14"/>
      <c r="H609" s="18">
        <v>21.2</v>
      </c>
      <c r="I609" s="25"/>
    </row>
    <row r="610" ht="19" customHeight="1" spans="1:9">
      <c r="A610" s="11">
        <f>COUNTA($B$3:B610)</f>
        <v>107</v>
      </c>
      <c r="B610" s="21" t="s">
        <v>371</v>
      </c>
      <c r="C610" s="21" t="s">
        <v>280</v>
      </c>
      <c r="D610" s="12" t="s">
        <v>12</v>
      </c>
      <c r="E610" s="12" t="s">
        <v>47</v>
      </c>
      <c r="F610" s="19">
        <f>70.32+5.36</f>
        <v>75.68</v>
      </c>
      <c r="G610" s="14"/>
      <c r="H610" s="18"/>
      <c r="I610" s="25"/>
    </row>
    <row r="611" ht="19" customHeight="1" spans="1:9">
      <c r="A611" s="11"/>
      <c r="B611" s="21"/>
      <c r="C611" s="21"/>
      <c r="D611" s="12" t="s">
        <v>211</v>
      </c>
      <c r="E611" s="12" t="s">
        <v>15</v>
      </c>
      <c r="F611" s="19">
        <v>19.18</v>
      </c>
      <c r="G611" s="14"/>
      <c r="H611" s="18"/>
      <c r="I611" s="25" t="s">
        <v>134</v>
      </c>
    </row>
    <row r="612" ht="19" customHeight="1" spans="1:9">
      <c r="A612" s="11"/>
      <c r="B612" s="21"/>
      <c r="C612" s="21"/>
      <c r="D612" s="12" t="s">
        <v>21</v>
      </c>
      <c r="E612" s="12"/>
      <c r="F612" s="19"/>
      <c r="G612" s="14"/>
      <c r="H612" s="18">
        <v>1.5</v>
      </c>
      <c r="I612" s="25"/>
    </row>
    <row r="613" ht="19" customHeight="1" spans="1:9">
      <c r="A613" s="11">
        <f>COUNTA($B$3:B613)</f>
        <v>108</v>
      </c>
      <c r="B613" s="21" t="s">
        <v>372</v>
      </c>
      <c r="C613" s="21" t="s">
        <v>373</v>
      </c>
      <c r="D613" s="12" t="s">
        <v>12</v>
      </c>
      <c r="E613" s="12" t="s">
        <v>47</v>
      </c>
      <c r="F613" s="19">
        <f>69.17+5.36</f>
        <v>74.53</v>
      </c>
      <c r="G613" s="14"/>
      <c r="H613" s="18"/>
      <c r="I613" s="25"/>
    </row>
    <row r="614" ht="19" customHeight="1" spans="1:9">
      <c r="A614" s="11"/>
      <c r="B614" s="21"/>
      <c r="C614" s="21"/>
      <c r="D614" s="12" t="s">
        <v>211</v>
      </c>
      <c r="E614" s="12" t="s">
        <v>15</v>
      </c>
      <c r="F614" s="19">
        <v>20.63</v>
      </c>
      <c r="G614" s="14"/>
      <c r="H614" s="18"/>
      <c r="I614" s="25" t="s">
        <v>374</v>
      </c>
    </row>
    <row r="615" ht="19" customHeight="1" spans="1:9">
      <c r="A615" s="11"/>
      <c r="B615" s="21"/>
      <c r="C615" s="21"/>
      <c r="D615" s="12" t="s">
        <v>21</v>
      </c>
      <c r="E615" s="12"/>
      <c r="F615" s="19"/>
      <c r="G615" s="14"/>
      <c r="H615" s="18">
        <v>1.5</v>
      </c>
      <c r="I615" s="25"/>
    </row>
    <row r="616" ht="19" customHeight="1" spans="1:9">
      <c r="A616" s="11">
        <f>COUNTA($B$3:B616)</f>
        <v>109</v>
      </c>
      <c r="B616" s="21" t="s">
        <v>375</v>
      </c>
      <c r="C616" s="21" t="s">
        <v>376</v>
      </c>
      <c r="D616" s="12" t="s">
        <v>12</v>
      </c>
      <c r="E616" s="12" t="s">
        <v>47</v>
      </c>
      <c r="F616" s="19">
        <f>69.17+5.36</f>
        <v>74.53</v>
      </c>
      <c r="G616" s="14"/>
      <c r="H616" s="18"/>
      <c r="I616" s="25"/>
    </row>
    <row r="617" ht="19" customHeight="1" spans="1:9">
      <c r="A617" s="11"/>
      <c r="B617" s="21"/>
      <c r="C617" s="21"/>
      <c r="D617" s="12" t="s">
        <v>211</v>
      </c>
      <c r="E617" s="12" t="s">
        <v>15</v>
      </c>
      <c r="F617" s="19">
        <v>19.18</v>
      </c>
      <c r="G617" s="14"/>
      <c r="H617" s="18"/>
      <c r="I617" s="25" t="s">
        <v>134</v>
      </c>
    </row>
    <row r="618" ht="19" customHeight="1" spans="1:9">
      <c r="A618" s="11"/>
      <c r="B618" s="21"/>
      <c r="C618" s="21"/>
      <c r="D618" s="12" t="s">
        <v>21</v>
      </c>
      <c r="E618" s="12"/>
      <c r="F618" s="19"/>
      <c r="G618" s="14"/>
      <c r="H618" s="18">
        <v>1.5</v>
      </c>
      <c r="I618" s="25"/>
    </row>
    <row r="619" ht="19" customHeight="1" spans="1:9">
      <c r="A619" s="11">
        <f>COUNTA($B$3:B619)</f>
        <v>110</v>
      </c>
      <c r="B619" s="21" t="s">
        <v>377</v>
      </c>
      <c r="C619" s="21" t="s">
        <v>378</v>
      </c>
      <c r="D619" s="12" t="s">
        <v>12</v>
      </c>
      <c r="E619" s="12" t="s">
        <v>47</v>
      </c>
      <c r="F619" s="19">
        <f>70.32+5.36</f>
        <v>75.68</v>
      </c>
      <c r="G619" s="14"/>
      <c r="H619" s="18"/>
      <c r="I619" s="25"/>
    </row>
    <row r="620" ht="19" customHeight="1" spans="1:9">
      <c r="A620" s="11"/>
      <c r="B620" s="21"/>
      <c r="C620" s="21"/>
      <c r="D620" s="12" t="s">
        <v>199</v>
      </c>
      <c r="E620" s="12"/>
      <c r="F620" s="19"/>
      <c r="G620" s="14">
        <v>31.2</v>
      </c>
      <c r="H620" s="18"/>
      <c r="I620" s="25"/>
    </row>
    <row r="621" ht="19" customHeight="1" spans="1:9">
      <c r="A621" s="11"/>
      <c r="B621" s="21"/>
      <c r="C621" s="21"/>
      <c r="D621" s="12" t="s">
        <v>21</v>
      </c>
      <c r="E621" s="12"/>
      <c r="F621" s="19"/>
      <c r="G621" s="14"/>
      <c r="H621" s="18">
        <v>0.5</v>
      </c>
      <c r="I621" s="25"/>
    </row>
    <row r="622" ht="19" customHeight="1" spans="1:9">
      <c r="A622" s="11">
        <f>COUNTA($B$3:B622)</f>
        <v>111</v>
      </c>
      <c r="B622" s="21" t="s">
        <v>379</v>
      </c>
      <c r="C622" s="21" t="s">
        <v>380</v>
      </c>
      <c r="D622" s="12" t="s">
        <v>12</v>
      </c>
      <c r="E622" s="12" t="s">
        <v>47</v>
      </c>
      <c r="F622" s="19">
        <f>66.74+5.36</f>
        <v>72.1</v>
      </c>
      <c r="G622" s="14"/>
      <c r="H622" s="18"/>
      <c r="I622" s="25"/>
    </row>
    <row r="623" ht="19" customHeight="1" spans="1:9">
      <c r="A623" s="11"/>
      <c r="B623" s="21"/>
      <c r="C623" s="21"/>
      <c r="D623" s="12" t="s">
        <v>211</v>
      </c>
      <c r="E623" s="12" t="s">
        <v>15</v>
      </c>
      <c r="F623" s="19">
        <v>19.88</v>
      </c>
      <c r="G623" s="14"/>
      <c r="H623" s="18"/>
      <c r="I623" s="25" t="s">
        <v>134</v>
      </c>
    </row>
    <row r="624" ht="19" customHeight="1" spans="1:9">
      <c r="A624" s="11"/>
      <c r="B624" s="21"/>
      <c r="C624" s="21"/>
      <c r="D624" s="12" t="s">
        <v>21</v>
      </c>
      <c r="E624" s="12"/>
      <c r="F624" s="19"/>
      <c r="G624" s="14"/>
      <c r="H624" s="18">
        <v>1.5</v>
      </c>
      <c r="I624" s="25"/>
    </row>
    <row r="625" ht="19" customHeight="1" spans="1:9">
      <c r="A625" s="11">
        <f>COUNTA($B$3:B625)</f>
        <v>112</v>
      </c>
      <c r="B625" s="21" t="s">
        <v>381</v>
      </c>
      <c r="C625" s="21" t="s">
        <v>382</v>
      </c>
      <c r="D625" s="12" t="s">
        <v>12</v>
      </c>
      <c r="E625" s="12" t="s">
        <v>47</v>
      </c>
      <c r="F625" s="19">
        <f>67.89+5.36</f>
        <v>73.25</v>
      </c>
      <c r="G625" s="14"/>
      <c r="H625" s="18"/>
      <c r="I625" s="25"/>
    </row>
    <row r="626" ht="19" customHeight="1" spans="1:9">
      <c r="A626" s="11"/>
      <c r="B626" s="21"/>
      <c r="C626" s="21"/>
      <c r="D626" s="12" t="s">
        <v>211</v>
      </c>
      <c r="E626" s="12" t="s">
        <v>15</v>
      </c>
      <c r="F626" s="19">
        <v>19.18</v>
      </c>
      <c r="G626" s="14"/>
      <c r="H626" s="18"/>
      <c r="I626" s="25" t="s">
        <v>16</v>
      </c>
    </row>
    <row r="627" ht="19" customHeight="1" spans="1:9">
      <c r="A627" s="11"/>
      <c r="B627" s="21"/>
      <c r="C627" s="21"/>
      <c r="D627" s="12" t="s">
        <v>21</v>
      </c>
      <c r="E627" s="12"/>
      <c r="F627" s="19"/>
      <c r="G627" s="14"/>
      <c r="H627" s="18">
        <v>1.5</v>
      </c>
      <c r="I627" s="25"/>
    </row>
    <row r="628" ht="19" customHeight="1" spans="1:9">
      <c r="A628" s="11">
        <f>COUNTA($B$3:B628)</f>
        <v>113</v>
      </c>
      <c r="B628" s="21" t="s">
        <v>383</v>
      </c>
      <c r="C628" s="21" t="s">
        <v>384</v>
      </c>
      <c r="D628" s="12" t="s">
        <v>14</v>
      </c>
      <c r="E628" s="12" t="s">
        <v>15</v>
      </c>
      <c r="F628" s="19">
        <f>85.52+11.88</f>
        <v>97.4</v>
      </c>
      <c r="G628" s="14"/>
      <c r="H628" s="18"/>
      <c r="I628" s="25"/>
    </row>
    <row r="629" ht="19" customHeight="1" spans="1:9">
      <c r="A629" s="11"/>
      <c r="B629" s="21"/>
      <c r="C629" s="21"/>
      <c r="D629" s="12" t="s">
        <v>199</v>
      </c>
      <c r="E629" s="12"/>
      <c r="F629" s="19"/>
      <c r="G629" s="14">
        <v>11.64</v>
      </c>
      <c r="H629" s="18"/>
      <c r="I629" s="25"/>
    </row>
    <row r="630" ht="19" customHeight="1" spans="1:9">
      <c r="A630" s="11"/>
      <c r="B630" s="21"/>
      <c r="C630" s="21"/>
      <c r="D630" s="12" t="s">
        <v>21</v>
      </c>
      <c r="E630" s="12"/>
      <c r="F630" s="19"/>
      <c r="G630" s="14"/>
      <c r="H630" s="18">
        <v>1</v>
      </c>
      <c r="I630" s="25"/>
    </row>
    <row r="631" ht="19" customHeight="1" spans="1:9">
      <c r="A631" s="11">
        <f>COUNTA($B$3:B631)</f>
        <v>114</v>
      </c>
      <c r="B631" s="21" t="s">
        <v>385</v>
      </c>
      <c r="C631" s="21" t="s">
        <v>386</v>
      </c>
      <c r="D631" s="12" t="s">
        <v>14</v>
      </c>
      <c r="E631" s="12" t="s">
        <v>15</v>
      </c>
      <c r="F631" s="19">
        <f>75.45+5.94</f>
        <v>81.39</v>
      </c>
      <c r="G631" s="14"/>
      <c r="H631" s="18"/>
      <c r="I631" s="25"/>
    </row>
    <row r="632" ht="19" customHeight="1" spans="1:9">
      <c r="A632" s="11"/>
      <c r="B632" s="21"/>
      <c r="C632" s="21"/>
      <c r="D632" s="12" t="s">
        <v>21</v>
      </c>
      <c r="E632" s="12"/>
      <c r="F632" s="19"/>
      <c r="G632" s="14"/>
      <c r="H632" s="18">
        <v>1</v>
      </c>
      <c r="I632" s="25"/>
    </row>
    <row r="633" ht="19" customHeight="1" spans="1:9">
      <c r="A633" s="11">
        <f>COUNTA($B$3:B633)</f>
        <v>115</v>
      </c>
      <c r="B633" s="21" t="s">
        <v>387</v>
      </c>
      <c r="C633" s="21" t="s">
        <v>388</v>
      </c>
      <c r="D633" s="12" t="s">
        <v>14</v>
      </c>
      <c r="E633" s="12" t="s">
        <v>15</v>
      </c>
      <c r="F633" s="19">
        <f>78.19+5.94</f>
        <v>84.13</v>
      </c>
      <c r="G633" s="14"/>
      <c r="H633" s="18"/>
      <c r="I633" s="25"/>
    </row>
    <row r="634" ht="19" customHeight="1" spans="1:9">
      <c r="A634" s="11"/>
      <c r="B634" s="21"/>
      <c r="C634" s="21"/>
      <c r="D634" s="12" t="s">
        <v>21</v>
      </c>
      <c r="E634" s="12"/>
      <c r="F634" s="19"/>
      <c r="G634" s="14"/>
      <c r="H634" s="18">
        <v>1</v>
      </c>
      <c r="I634" s="25"/>
    </row>
    <row r="635" ht="19" customHeight="1" spans="1:9">
      <c r="A635" s="37">
        <v>116</v>
      </c>
      <c r="B635" s="12" t="s">
        <v>389</v>
      </c>
      <c r="C635" s="12" t="s">
        <v>390</v>
      </c>
      <c r="D635" s="12" t="s">
        <v>12</v>
      </c>
      <c r="E635" s="12" t="s">
        <v>47</v>
      </c>
      <c r="F635" s="12">
        <v>103.93</v>
      </c>
      <c r="G635" s="12"/>
      <c r="H635" s="13"/>
      <c r="I635" s="25" t="s">
        <v>174</v>
      </c>
    </row>
    <row r="636" ht="19" customHeight="1" spans="1:9">
      <c r="A636" s="37"/>
      <c r="B636" s="12"/>
      <c r="C636" s="12"/>
      <c r="D636" s="12" t="s">
        <v>391</v>
      </c>
      <c r="E636" s="12" t="s">
        <v>181</v>
      </c>
      <c r="F636" s="12"/>
      <c r="G636" s="12">
        <v>7.35</v>
      </c>
      <c r="H636" s="13"/>
      <c r="I636" s="25"/>
    </row>
    <row r="637" ht="19" customHeight="1" spans="1:9">
      <c r="A637" s="37"/>
      <c r="B637" s="12"/>
      <c r="C637" s="12"/>
      <c r="D637" s="12" t="s">
        <v>392</v>
      </c>
      <c r="E637" s="12" t="s">
        <v>47</v>
      </c>
      <c r="F637" s="12"/>
      <c r="G637" s="12">
        <v>96.14</v>
      </c>
      <c r="H637" s="13"/>
      <c r="I637" s="25" t="s">
        <v>237</v>
      </c>
    </row>
    <row r="638" ht="19" customHeight="1" spans="1:9">
      <c r="A638" s="37"/>
      <c r="B638" s="12"/>
      <c r="C638" s="12"/>
      <c r="D638" s="12" t="s">
        <v>20</v>
      </c>
      <c r="E638" s="12" t="s">
        <v>33</v>
      </c>
      <c r="F638" s="12"/>
      <c r="G638" s="12">
        <v>9.05</v>
      </c>
      <c r="H638" s="13"/>
      <c r="I638" s="25"/>
    </row>
    <row r="639" ht="19" customHeight="1" spans="1:9">
      <c r="A639" s="37"/>
      <c r="B639" s="12"/>
      <c r="C639" s="12"/>
      <c r="D639" s="12" t="s">
        <v>20</v>
      </c>
      <c r="E639" s="12"/>
      <c r="F639" s="12"/>
      <c r="G639" s="12">
        <v>2.99</v>
      </c>
      <c r="H639" s="13"/>
      <c r="I639" s="25"/>
    </row>
    <row r="640" ht="19" customHeight="1" spans="1:9">
      <c r="A640" s="37"/>
      <c r="B640" s="12"/>
      <c r="C640" s="12"/>
      <c r="D640" s="12" t="s">
        <v>100</v>
      </c>
      <c r="E640" s="12"/>
      <c r="F640" s="12"/>
      <c r="G640" s="12">
        <v>2.99</v>
      </c>
      <c r="H640" s="13"/>
      <c r="I640" s="25"/>
    </row>
    <row r="641" ht="20" customHeight="1" spans="1:9">
      <c r="A641" s="37">
        <f>COUNTA($B$3:B641)</f>
        <v>117</v>
      </c>
      <c r="B641" s="12" t="s">
        <v>393</v>
      </c>
      <c r="C641" s="38" t="s">
        <v>394</v>
      </c>
      <c r="D641" s="12" t="s">
        <v>12</v>
      </c>
      <c r="E641" s="12" t="s">
        <v>47</v>
      </c>
      <c r="F641" s="12">
        <v>102.24</v>
      </c>
      <c r="G641" s="12"/>
      <c r="H641" s="13"/>
      <c r="I641" s="25" t="s">
        <v>174</v>
      </c>
    </row>
    <row r="642" ht="20" customHeight="1" spans="1:9">
      <c r="A642" s="37"/>
      <c r="B642" s="12"/>
      <c r="C642" s="38"/>
      <c r="D642" s="12" t="s">
        <v>391</v>
      </c>
      <c r="E642" s="12" t="s">
        <v>181</v>
      </c>
      <c r="F642" s="12"/>
      <c r="G642" s="12">
        <v>7.35</v>
      </c>
      <c r="H642" s="13"/>
      <c r="I642" s="25"/>
    </row>
    <row r="643" ht="20" customHeight="1" spans="1:9">
      <c r="A643" s="37"/>
      <c r="B643" s="12"/>
      <c r="C643" s="38"/>
      <c r="D643" s="12" t="s">
        <v>392</v>
      </c>
      <c r="E643" s="12" t="s">
        <v>47</v>
      </c>
      <c r="F643" s="12"/>
      <c r="G643" s="12">
        <v>105.3</v>
      </c>
      <c r="H643" s="13"/>
      <c r="I643" s="25" t="s">
        <v>159</v>
      </c>
    </row>
    <row r="644" ht="20" customHeight="1" spans="1:9">
      <c r="A644" s="37">
        <f>COUNTA($B$3:B644)</f>
        <v>118</v>
      </c>
      <c r="B644" s="15" t="s">
        <v>395</v>
      </c>
      <c r="C644" s="12" t="s">
        <v>396</v>
      </c>
      <c r="D644" s="12" t="s">
        <v>14</v>
      </c>
      <c r="E644" s="12" t="s">
        <v>47</v>
      </c>
      <c r="F644" s="12">
        <v>102.24</v>
      </c>
      <c r="G644" s="12"/>
      <c r="H644" s="13"/>
      <c r="I644" s="25"/>
    </row>
    <row r="645" ht="20" customHeight="1" spans="1:9">
      <c r="A645" s="37"/>
      <c r="B645" s="15"/>
      <c r="C645" s="12"/>
      <c r="D645" s="12" t="s">
        <v>391</v>
      </c>
      <c r="E645" s="12" t="s">
        <v>181</v>
      </c>
      <c r="F645" s="12"/>
      <c r="G645" s="12">
        <v>7.35</v>
      </c>
      <c r="H645" s="13"/>
      <c r="I645" s="25"/>
    </row>
    <row r="646" ht="20" customHeight="1" spans="1:9">
      <c r="A646" s="37">
        <f>COUNTA($B$3:B646)</f>
        <v>119</v>
      </c>
      <c r="B646" s="15" t="s">
        <v>397</v>
      </c>
      <c r="C646" s="15" t="s">
        <v>398</v>
      </c>
      <c r="D646" s="12" t="s">
        <v>12</v>
      </c>
      <c r="E646" s="12" t="s">
        <v>47</v>
      </c>
      <c r="F646" s="12">
        <v>102.24</v>
      </c>
      <c r="G646" s="12"/>
      <c r="H646" s="13"/>
      <c r="I646" s="25" t="s">
        <v>174</v>
      </c>
    </row>
    <row r="647" ht="20" customHeight="1" spans="1:9">
      <c r="A647" s="37"/>
      <c r="B647" s="15"/>
      <c r="C647" s="15"/>
      <c r="D647" s="12" t="s">
        <v>391</v>
      </c>
      <c r="E647" s="12" t="s">
        <v>181</v>
      </c>
      <c r="F647" s="12"/>
      <c r="G647" s="12">
        <v>7.35</v>
      </c>
      <c r="H647" s="13"/>
      <c r="I647" s="25"/>
    </row>
    <row r="648" ht="20" customHeight="1" spans="1:9">
      <c r="A648" s="37"/>
      <c r="B648" s="15"/>
      <c r="C648" s="15"/>
      <c r="D648" s="12" t="s">
        <v>392</v>
      </c>
      <c r="E648" s="12" t="s">
        <v>47</v>
      </c>
      <c r="F648" s="12"/>
      <c r="G648" s="12">
        <v>84.89</v>
      </c>
      <c r="H648" s="18"/>
      <c r="I648" s="25"/>
    </row>
    <row r="649" ht="20" customHeight="1" spans="1:9">
      <c r="A649" s="37">
        <f>COUNTA($B$3:B649)</f>
        <v>120</v>
      </c>
      <c r="B649" s="15" t="s">
        <v>399</v>
      </c>
      <c r="C649" s="15" t="s">
        <v>400</v>
      </c>
      <c r="D649" s="12" t="s">
        <v>12</v>
      </c>
      <c r="E649" s="12" t="s">
        <v>47</v>
      </c>
      <c r="F649" s="12">
        <v>102.24</v>
      </c>
      <c r="G649" s="12"/>
      <c r="H649" s="18"/>
      <c r="I649" s="25" t="s">
        <v>174</v>
      </c>
    </row>
    <row r="650" ht="20" customHeight="1" spans="1:9">
      <c r="A650" s="37"/>
      <c r="B650" s="15"/>
      <c r="C650" s="15"/>
      <c r="D650" s="12" t="s">
        <v>391</v>
      </c>
      <c r="E650" s="12" t="s">
        <v>181</v>
      </c>
      <c r="F650" s="12"/>
      <c r="G650" s="12">
        <v>7.35</v>
      </c>
      <c r="H650" s="18"/>
      <c r="I650" s="25"/>
    </row>
    <row r="651" ht="20" customHeight="1" spans="1:9">
      <c r="A651" s="37"/>
      <c r="B651" s="15"/>
      <c r="C651" s="15"/>
      <c r="D651" s="12" t="s">
        <v>392</v>
      </c>
      <c r="E651" s="12" t="s">
        <v>47</v>
      </c>
      <c r="F651" s="12"/>
      <c r="G651" s="12">
        <v>69.5</v>
      </c>
      <c r="H651" s="18"/>
      <c r="I651" s="25"/>
    </row>
    <row r="652" ht="20" customHeight="1" spans="1:9">
      <c r="A652" s="37">
        <f>COUNTA($B$3:B652)</f>
        <v>121</v>
      </c>
      <c r="B652" s="21" t="s">
        <v>401</v>
      </c>
      <c r="C652" s="21" t="s">
        <v>402</v>
      </c>
      <c r="D652" s="12" t="s">
        <v>12</v>
      </c>
      <c r="E652" s="12" t="s">
        <v>47</v>
      </c>
      <c r="F652" s="12">
        <v>102.18</v>
      </c>
      <c r="G652" s="12"/>
      <c r="H652" s="18"/>
      <c r="I652" s="25" t="s">
        <v>174</v>
      </c>
    </row>
    <row r="653" ht="20" customHeight="1" spans="1:9">
      <c r="A653" s="37"/>
      <c r="B653" s="21"/>
      <c r="C653" s="21"/>
      <c r="D653" s="12" t="s">
        <v>391</v>
      </c>
      <c r="E653" s="12" t="s">
        <v>181</v>
      </c>
      <c r="F653" s="12"/>
      <c r="G653" s="12">
        <v>7.35</v>
      </c>
      <c r="H653" s="18"/>
      <c r="I653" s="25"/>
    </row>
    <row r="654" ht="20" customHeight="1" spans="1:9">
      <c r="A654" s="37"/>
      <c r="B654" s="21"/>
      <c r="C654" s="21"/>
      <c r="D654" s="12" t="s">
        <v>392</v>
      </c>
      <c r="E654" s="12" t="s">
        <v>47</v>
      </c>
      <c r="F654" s="12"/>
      <c r="G654" s="12">
        <v>64.74</v>
      </c>
      <c r="H654" s="18"/>
      <c r="I654" s="25"/>
    </row>
    <row r="655" ht="20" customHeight="1" spans="1:9">
      <c r="A655" s="37"/>
      <c r="B655" s="21"/>
      <c r="C655" s="21"/>
      <c r="D655" s="12" t="s">
        <v>24</v>
      </c>
      <c r="E655" s="12" t="s">
        <v>25</v>
      </c>
      <c r="F655" s="14"/>
      <c r="G655" s="14"/>
      <c r="H655" s="18">
        <v>12.48</v>
      </c>
      <c r="I655" s="25"/>
    </row>
    <row r="656" ht="20" customHeight="1" spans="1:9">
      <c r="A656" s="37">
        <f>COUNTA($B$3:B656)</f>
        <v>122</v>
      </c>
      <c r="B656" s="21" t="s">
        <v>403</v>
      </c>
      <c r="C656" s="21" t="s">
        <v>404</v>
      </c>
      <c r="D656" s="12" t="s">
        <v>12</v>
      </c>
      <c r="E656" s="12" t="s">
        <v>47</v>
      </c>
      <c r="F656" s="12">
        <v>99.13</v>
      </c>
      <c r="G656" s="12"/>
      <c r="H656" s="18"/>
      <c r="I656" s="25" t="s">
        <v>174</v>
      </c>
    </row>
    <row r="657" ht="20" customHeight="1" spans="1:9">
      <c r="A657" s="37"/>
      <c r="B657" s="21"/>
      <c r="C657" s="21"/>
      <c r="D657" s="12" t="s">
        <v>94</v>
      </c>
      <c r="E657" s="12" t="s">
        <v>13</v>
      </c>
      <c r="F657" s="12"/>
      <c r="G657" s="12">
        <v>2.56</v>
      </c>
      <c r="H657" s="18"/>
      <c r="I657" s="25"/>
    </row>
    <row r="658" ht="20" customHeight="1" spans="1:9">
      <c r="A658" s="37"/>
      <c r="B658" s="21"/>
      <c r="C658" s="21"/>
      <c r="D658" s="14" t="s">
        <v>22</v>
      </c>
      <c r="E658" s="14" t="s">
        <v>23</v>
      </c>
      <c r="F658" s="19"/>
      <c r="G658" s="14"/>
      <c r="H658" s="18">
        <v>7.34</v>
      </c>
      <c r="I658" s="25"/>
    </row>
    <row r="659" ht="20" customHeight="1" spans="1:9">
      <c r="A659" s="37"/>
      <c r="B659" s="21"/>
      <c r="C659" s="21"/>
      <c r="D659" s="14" t="s">
        <v>24</v>
      </c>
      <c r="E659" s="14" t="s">
        <v>25</v>
      </c>
      <c r="F659" s="19"/>
      <c r="G659" s="14"/>
      <c r="H659" s="18">
        <v>54</v>
      </c>
      <c r="I659" s="25"/>
    </row>
    <row r="660" ht="20" customHeight="1" spans="1:9">
      <c r="A660" s="37">
        <f>COUNTA($B$3:B660)</f>
        <v>123</v>
      </c>
      <c r="B660" s="21" t="s">
        <v>405</v>
      </c>
      <c r="C660" s="38" t="s">
        <v>406</v>
      </c>
      <c r="D660" s="12" t="s">
        <v>12</v>
      </c>
      <c r="E660" s="12" t="s">
        <v>47</v>
      </c>
      <c r="F660" s="12">
        <v>102.2</v>
      </c>
      <c r="G660" s="14"/>
      <c r="H660" s="18"/>
      <c r="I660" s="25" t="s">
        <v>174</v>
      </c>
    </row>
    <row r="661" ht="20" customHeight="1" spans="1:9">
      <c r="A661" s="37"/>
      <c r="B661" s="21"/>
      <c r="C661" s="38"/>
      <c r="D661" s="12" t="s">
        <v>14</v>
      </c>
      <c r="E661" s="12" t="s">
        <v>47</v>
      </c>
      <c r="F661" s="12">
        <v>5.04</v>
      </c>
      <c r="G661" s="14"/>
      <c r="H661" s="18"/>
      <c r="I661" s="25"/>
    </row>
    <row r="662" ht="20" customHeight="1" spans="1:9">
      <c r="A662" s="37">
        <f>COUNTA($B$3:B662)</f>
        <v>124</v>
      </c>
      <c r="B662" s="21" t="s">
        <v>407</v>
      </c>
      <c r="C662" s="21" t="s">
        <v>408</v>
      </c>
      <c r="D662" s="12" t="s">
        <v>12</v>
      </c>
      <c r="E662" s="12" t="s">
        <v>47</v>
      </c>
      <c r="F662" s="12">
        <v>102.24</v>
      </c>
      <c r="G662" s="12"/>
      <c r="H662" s="18"/>
      <c r="I662" s="25" t="s">
        <v>174</v>
      </c>
    </row>
    <row r="663" ht="20" customHeight="1" spans="1:9">
      <c r="A663" s="37"/>
      <c r="B663" s="21"/>
      <c r="C663" s="21"/>
      <c r="D663" s="12" t="s">
        <v>391</v>
      </c>
      <c r="E663" s="12" t="s">
        <v>181</v>
      </c>
      <c r="F663" s="12"/>
      <c r="G663" s="12">
        <v>7.35</v>
      </c>
      <c r="H663" s="18"/>
      <c r="I663" s="25"/>
    </row>
    <row r="664" ht="20" customHeight="1" spans="1:9">
      <c r="A664" s="37">
        <f>COUNTA($B$3:B664)</f>
        <v>125</v>
      </c>
      <c r="B664" s="21" t="s">
        <v>409</v>
      </c>
      <c r="C664" s="21" t="s">
        <v>410</v>
      </c>
      <c r="D664" s="12" t="s">
        <v>12</v>
      </c>
      <c r="E664" s="12" t="s">
        <v>47</v>
      </c>
      <c r="F664" s="12">
        <v>97.92</v>
      </c>
      <c r="G664" s="12"/>
      <c r="H664" s="18"/>
      <c r="I664" s="25" t="s">
        <v>174</v>
      </c>
    </row>
    <row r="665" ht="20" customHeight="1" spans="1:9">
      <c r="A665" s="37"/>
      <c r="B665" s="21"/>
      <c r="C665" s="21"/>
      <c r="D665" s="12" t="s">
        <v>391</v>
      </c>
      <c r="E665" s="12" t="s">
        <v>181</v>
      </c>
      <c r="F665" s="12"/>
      <c r="G665" s="12">
        <v>7.35</v>
      </c>
      <c r="H665" s="18"/>
      <c r="I665" s="25"/>
    </row>
    <row r="666" ht="30" customHeight="1" spans="1:9">
      <c r="A666" s="37">
        <f>COUNTA($B$3:B666)</f>
        <v>126</v>
      </c>
      <c r="B666" s="21" t="s">
        <v>411</v>
      </c>
      <c r="C666" s="39" t="s">
        <v>412</v>
      </c>
      <c r="D666" s="12" t="s">
        <v>14</v>
      </c>
      <c r="E666" s="12" t="s">
        <v>47</v>
      </c>
      <c r="F666" s="12">
        <v>102.24</v>
      </c>
      <c r="G666" s="12"/>
      <c r="H666" s="18"/>
      <c r="I666" s="25"/>
    </row>
    <row r="667" ht="20" customHeight="1" spans="1:9">
      <c r="A667" s="37">
        <f>COUNTA($B$3:B667)</f>
        <v>127</v>
      </c>
      <c r="B667" s="21" t="s">
        <v>413</v>
      </c>
      <c r="C667" s="21" t="s">
        <v>414</v>
      </c>
      <c r="D667" s="12" t="s">
        <v>14</v>
      </c>
      <c r="E667" s="12" t="s">
        <v>47</v>
      </c>
      <c r="F667" s="12">
        <v>102.24</v>
      </c>
      <c r="G667" s="12"/>
      <c r="H667" s="18"/>
      <c r="I667" s="25"/>
    </row>
    <row r="668" ht="20" customHeight="1" spans="1:9">
      <c r="A668" s="37"/>
      <c r="B668" s="21"/>
      <c r="C668" s="21"/>
      <c r="D668" s="12" t="s">
        <v>391</v>
      </c>
      <c r="E668" s="12" t="s">
        <v>181</v>
      </c>
      <c r="F668" s="12"/>
      <c r="G668" s="12">
        <v>7.35</v>
      </c>
      <c r="H668" s="18"/>
      <c r="I668" s="25"/>
    </row>
    <row r="669" ht="20" customHeight="1" spans="1:9">
      <c r="A669" s="37">
        <f>COUNTA($B$3:B669)</f>
        <v>128</v>
      </c>
      <c r="B669" s="21" t="s">
        <v>415</v>
      </c>
      <c r="C669" s="29" t="s">
        <v>416</v>
      </c>
      <c r="D669" s="12" t="s">
        <v>12</v>
      </c>
      <c r="E669" s="12" t="s">
        <v>47</v>
      </c>
      <c r="F669" s="12">
        <v>99.84</v>
      </c>
      <c r="G669" s="12"/>
      <c r="H669" s="18"/>
      <c r="I669" s="25" t="s">
        <v>174</v>
      </c>
    </row>
    <row r="670" ht="20" customHeight="1" spans="1:9">
      <c r="A670" s="37"/>
      <c r="B670" s="21"/>
      <c r="C670" s="31"/>
      <c r="D670" s="12" t="s">
        <v>391</v>
      </c>
      <c r="E670" s="12" t="s">
        <v>181</v>
      </c>
      <c r="F670" s="12"/>
      <c r="G670" s="12">
        <v>7.35</v>
      </c>
      <c r="H670" s="18"/>
      <c r="I670" s="14"/>
    </row>
    <row r="671" ht="20" customHeight="1" spans="1:9">
      <c r="A671" s="37">
        <f>COUNTA($B$3:B671)</f>
        <v>129</v>
      </c>
      <c r="B671" s="21" t="s">
        <v>417</v>
      </c>
      <c r="C671" s="21" t="s">
        <v>418</v>
      </c>
      <c r="D671" s="12" t="s">
        <v>12</v>
      </c>
      <c r="E671" s="12" t="s">
        <v>47</v>
      </c>
      <c r="F671" s="12">
        <v>103.93</v>
      </c>
      <c r="G671" s="12"/>
      <c r="H671" s="18"/>
      <c r="I671" s="14"/>
    </row>
    <row r="672" ht="20" customHeight="1" spans="1:9">
      <c r="A672" s="37"/>
      <c r="B672" s="21"/>
      <c r="C672" s="21"/>
      <c r="D672" s="12" t="s">
        <v>419</v>
      </c>
      <c r="E672" s="12" t="s">
        <v>47</v>
      </c>
      <c r="F672" s="12">
        <v>4.35</v>
      </c>
      <c r="G672" s="12"/>
      <c r="H672" s="18"/>
      <c r="I672" s="25" t="s">
        <v>174</v>
      </c>
    </row>
    <row r="673" ht="20" customHeight="1" spans="1:9">
      <c r="A673" s="37"/>
      <c r="B673" s="21"/>
      <c r="C673" s="21"/>
      <c r="D673" s="12" t="s">
        <v>391</v>
      </c>
      <c r="E673" s="12" t="s">
        <v>181</v>
      </c>
      <c r="F673" s="12"/>
      <c r="G673" s="12">
        <v>7.35</v>
      </c>
      <c r="H673" s="18"/>
      <c r="I673" s="14"/>
    </row>
    <row r="674" ht="20" customHeight="1" spans="1:9">
      <c r="A674" s="37"/>
      <c r="B674" s="21"/>
      <c r="C674" s="21"/>
      <c r="D674" s="12" t="s">
        <v>20</v>
      </c>
      <c r="E674" s="12" t="s">
        <v>13</v>
      </c>
      <c r="F674" s="19"/>
      <c r="G674" s="14">
        <v>2.18</v>
      </c>
      <c r="H674" s="18"/>
      <c r="I674" s="14"/>
    </row>
    <row r="675" ht="20" customHeight="1" spans="1:9">
      <c r="A675" s="37">
        <f>COUNTA($B$3:B675)</f>
        <v>130</v>
      </c>
      <c r="B675" s="21" t="s">
        <v>420</v>
      </c>
      <c r="C675" s="21" t="s">
        <v>421</v>
      </c>
      <c r="D675" s="12" t="s">
        <v>12</v>
      </c>
      <c r="E675" s="12" t="s">
        <v>47</v>
      </c>
      <c r="F675" s="12">
        <v>87.87</v>
      </c>
      <c r="G675" s="14"/>
      <c r="H675" s="18"/>
      <c r="I675" s="25" t="s">
        <v>174</v>
      </c>
    </row>
    <row r="676" ht="20" customHeight="1" spans="1:9">
      <c r="A676" s="37">
        <f>COUNTA($B$3:B676)</f>
        <v>131</v>
      </c>
      <c r="B676" s="21" t="s">
        <v>422</v>
      </c>
      <c r="C676" s="29" t="s">
        <v>423</v>
      </c>
      <c r="D676" s="12" t="s">
        <v>12</v>
      </c>
      <c r="E676" s="12" t="s">
        <v>47</v>
      </c>
      <c r="F676" s="12">
        <v>88.62</v>
      </c>
      <c r="G676" s="14"/>
      <c r="H676" s="18"/>
      <c r="I676" s="25" t="s">
        <v>174</v>
      </c>
    </row>
    <row r="677" ht="20" customHeight="1" spans="1:9">
      <c r="A677" s="37"/>
      <c r="B677" s="21"/>
      <c r="C677" s="31"/>
      <c r="D677" s="12" t="s">
        <v>391</v>
      </c>
      <c r="E677" s="12" t="s">
        <v>101</v>
      </c>
      <c r="F677" s="12"/>
      <c r="G677" s="14">
        <v>7.35</v>
      </c>
      <c r="H677" s="18"/>
      <c r="I677" s="42"/>
    </row>
    <row r="678" ht="20" customHeight="1" spans="1:9">
      <c r="A678" s="37">
        <f>COUNTA($B$3:B678)</f>
        <v>132</v>
      </c>
      <c r="B678" s="21" t="s">
        <v>424</v>
      </c>
      <c r="C678" s="29" t="s">
        <v>425</v>
      </c>
      <c r="D678" s="12" t="s">
        <v>12</v>
      </c>
      <c r="E678" s="12" t="s">
        <v>47</v>
      </c>
      <c r="F678" s="12">
        <v>90.54</v>
      </c>
      <c r="G678" s="14"/>
      <c r="H678" s="18"/>
      <c r="I678" s="25" t="s">
        <v>174</v>
      </c>
    </row>
    <row r="679" ht="20" customHeight="1" spans="1:9">
      <c r="A679" s="37"/>
      <c r="B679" s="21"/>
      <c r="C679" s="31"/>
      <c r="D679" s="12" t="s">
        <v>391</v>
      </c>
      <c r="E679" s="12" t="s">
        <v>101</v>
      </c>
      <c r="F679" s="12"/>
      <c r="G679" s="14">
        <v>7.35</v>
      </c>
      <c r="H679" s="18"/>
      <c r="I679" s="14"/>
    </row>
    <row r="680" ht="20" customHeight="1" spans="1:9">
      <c r="A680" s="37">
        <f>COUNTA($B$3:B680)</f>
        <v>133</v>
      </c>
      <c r="B680" s="21" t="s">
        <v>426</v>
      </c>
      <c r="C680" s="40" t="s">
        <v>427</v>
      </c>
      <c r="D680" s="12" t="s">
        <v>12</v>
      </c>
      <c r="E680" s="12" t="s">
        <v>47</v>
      </c>
      <c r="F680" s="12">
        <v>88.62</v>
      </c>
      <c r="G680" s="14"/>
      <c r="H680" s="18"/>
      <c r="I680" s="25" t="s">
        <v>174</v>
      </c>
    </row>
    <row r="681" ht="20" customHeight="1" spans="1:9">
      <c r="A681" s="37"/>
      <c r="B681" s="21"/>
      <c r="C681" s="41"/>
      <c r="D681" s="12" t="s">
        <v>391</v>
      </c>
      <c r="E681" s="12" t="s">
        <v>228</v>
      </c>
      <c r="F681" s="12"/>
      <c r="G681" s="14">
        <v>7.35</v>
      </c>
      <c r="H681" s="18"/>
      <c r="I681" s="42"/>
    </row>
    <row r="682" ht="20" customHeight="1" spans="1:9">
      <c r="A682" s="37">
        <f>COUNTA($B$3:B682)</f>
        <v>134</v>
      </c>
      <c r="B682" s="21" t="s">
        <v>428</v>
      </c>
      <c r="C682" s="29" t="s">
        <v>429</v>
      </c>
      <c r="D682" s="12" t="s">
        <v>12</v>
      </c>
      <c r="E682" s="12" t="s">
        <v>47</v>
      </c>
      <c r="F682" s="12">
        <v>88.62</v>
      </c>
      <c r="G682" s="14"/>
      <c r="H682" s="18"/>
      <c r="I682" s="25" t="s">
        <v>174</v>
      </c>
    </row>
    <row r="683" ht="20" customHeight="1" spans="1:9">
      <c r="A683" s="37"/>
      <c r="B683" s="21"/>
      <c r="C683" s="31"/>
      <c r="D683" s="12" t="s">
        <v>391</v>
      </c>
      <c r="E683" s="12" t="s">
        <v>101</v>
      </c>
      <c r="F683" s="12"/>
      <c r="G683" s="14">
        <v>7.35</v>
      </c>
      <c r="H683" s="18"/>
      <c r="I683" s="25"/>
    </row>
    <row r="684" ht="20" customHeight="1" spans="1:9">
      <c r="A684" s="37">
        <f>COUNTA($B$3:B684)</f>
        <v>135</v>
      </c>
      <c r="B684" s="21" t="s">
        <v>430</v>
      </c>
      <c r="C684" s="21" t="s">
        <v>431</v>
      </c>
      <c r="D684" s="12" t="s">
        <v>12</v>
      </c>
      <c r="E684" s="12" t="s">
        <v>47</v>
      </c>
      <c r="F684" s="19">
        <v>90.54</v>
      </c>
      <c r="G684" s="14"/>
      <c r="H684" s="18"/>
      <c r="I684" s="25" t="s">
        <v>174</v>
      </c>
    </row>
    <row r="685" ht="20" customHeight="1" spans="1:9">
      <c r="A685" s="37"/>
      <c r="B685" s="21"/>
      <c r="C685" s="21"/>
      <c r="D685" s="12" t="s">
        <v>391</v>
      </c>
      <c r="E685" s="12" t="s">
        <v>181</v>
      </c>
      <c r="F685" s="12"/>
      <c r="G685" s="12">
        <v>7.35</v>
      </c>
      <c r="H685" s="18"/>
      <c r="I685" s="25"/>
    </row>
    <row r="686" ht="20" customHeight="1" spans="1:9">
      <c r="A686" s="37">
        <f>COUNTA($B$3:B686)</f>
        <v>136</v>
      </c>
      <c r="B686" s="21" t="s">
        <v>432</v>
      </c>
      <c r="C686" s="21" t="s">
        <v>433</v>
      </c>
      <c r="D686" s="12" t="s">
        <v>14</v>
      </c>
      <c r="E686" s="12" t="s">
        <v>47</v>
      </c>
      <c r="F686" s="19">
        <v>99.4</v>
      </c>
      <c r="G686" s="14"/>
      <c r="H686" s="18"/>
      <c r="I686" s="25"/>
    </row>
    <row r="687" ht="20" customHeight="1" spans="1:9">
      <c r="A687" s="37"/>
      <c r="B687" s="21"/>
      <c r="C687" s="21"/>
      <c r="D687" s="12" t="s">
        <v>20</v>
      </c>
      <c r="E687" s="12" t="s">
        <v>13</v>
      </c>
      <c r="F687" s="19"/>
      <c r="G687" s="19">
        <v>6.74</v>
      </c>
      <c r="H687" s="18"/>
      <c r="I687" s="25"/>
    </row>
    <row r="688" ht="20" customHeight="1" spans="1:9">
      <c r="A688" s="37"/>
      <c r="B688" s="21"/>
      <c r="C688" s="21"/>
      <c r="D688" s="14" t="s">
        <v>100</v>
      </c>
      <c r="E688" s="12"/>
      <c r="F688" s="19"/>
      <c r="G688" s="14">
        <v>4.74</v>
      </c>
      <c r="H688" s="18"/>
      <c r="I688" s="25"/>
    </row>
    <row r="689" ht="18" customHeight="1" spans="1:9">
      <c r="A689" s="37">
        <f>COUNTA($B$3:B689)</f>
        <v>137</v>
      </c>
      <c r="B689" s="21" t="s">
        <v>434</v>
      </c>
      <c r="C689" s="21" t="s">
        <v>435</v>
      </c>
      <c r="D689" s="12" t="s">
        <v>12</v>
      </c>
      <c r="E689" s="12" t="s">
        <v>47</v>
      </c>
      <c r="F689" s="19">
        <v>87.14</v>
      </c>
      <c r="G689" s="14"/>
      <c r="H689" s="18"/>
      <c r="I689" s="25" t="s">
        <v>174</v>
      </c>
    </row>
    <row r="690" ht="18" customHeight="1" spans="1:9">
      <c r="A690" s="37"/>
      <c r="B690" s="21"/>
      <c r="C690" s="21"/>
      <c r="D690" s="12" t="s">
        <v>14</v>
      </c>
      <c r="E690" s="12" t="s">
        <v>13</v>
      </c>
      <c r="F690" s="19"/>
      <c r="G690" s="19">
        <v>19.74</v>
      </c>
      <c r="H690" s="18"/>
      <c r="I690" s="25"/>
    </row>
    <row r="691" ht="18" customHeight="1" spans="1:9">
      <c r="A691" s="37"/>
      <c r="B691" s="21"/>
      <c r="C691" s="21"/>
      <c r="D691" s="12" t="s">
        <v>20</v>
      </c>
      <c r="E691" s="12" t="s">
        <v>13</v>
      </c>
      <c r="F691" s="19"/>
      <c r="G691" s="19">
        <v>9.15</v>
      </c>
      <c r="H691" s="18"/>
      <c r="I691" s="25"/>
    </row>
    <row r="692" ht="18" customHeight="1" spans="1:9">
      <c r="A692" s="37"/>
      <c r="B692" s="21"/>
      <c r="C692" s="21"/>
      <c r="D692" s="14" t="s">
        <v>22</v>
      </c>
      <c r="E692" s="14" t="s">
        <v>23</v>
      </c>
      <c r="F692" s="18"/>
      <c r="G692" s="18"/>
      <c r="H692" s="18">
        <v>7.56</v>
      </c>
      <c r="I692" s="25"/>
    </row>
    <row r="693" ht="18" customHeight="1" spans="1:9">
      <c r="A693" s="37"/>
      <c r="B693" s="21"/>
      <c r="C693" s="21"/>
      <c r="D693" s="14" t="s">
        <v>24</v>
      </c>
      <c r="E693" s="14" t="s">
        <v>25</v>
      </c>
      <c r="F693" s="14"/>
      <c r="G693" s="14"/>
      <c r="H693" s="18">
        <v>50.32</v>
      </c>
      <c r="I693" s="25"/>
    </row>
    <row r="694" ht="18" customHeight="1" spans="1:9">
      <c r="A694" s="37">
        <f>COUNTA($B$3:B694)</f>
        <v>138</v>
      </c>
      <c r="B694" s="21" t="s">
        <v>436</v>
      </c>
      <c r="C694" s="21" t="s">
        <v>437</v>
      </c>
      <c r="D694" s="12" t="s">
        <v>12</v>
      </c>
      <c r="E694" s="12" t="s">
        <v>47</v>
      </c>
      <c r="F694" s="19">
        <v>87.03</v>
      </c>
      <c r="G694" s="14"/>
      <c r="H694" s="18"/>
      <c r="I694" s="25" t="s">
        <v>174</v>
      </c>
    </row>
    <row r="695" ht="18" customHeight="1" spans="1:9">
      <c r="A695" s="37"/>
      <c r="B695" s="21"/>
      <c r="C695" s="21"/>
      <c r="D695" s="12" t="s">
        <v>14</v>
      </c>
      <c r="E695" s="12" t="s">
        <v>47</v>
      </c>
      <c r="F695" s="19"/>
      <c r="G695" s="19">
        <v>24.23</v>
      </c>
      <c r="H695" s="18"/>
      <c r="I695" s="25"/>
    </row>
    <row r="696" ht="18" customHeight="1" spans="1:9">
      <c r="A696" s="37"/>
      <c r="B696" s="21"/>
      <c r="C696" s="21"/>
      <c r="D696" s="12" t="s">
        <v>14</v>
      </c>
      <c r="E696" s="12" t="s">
        <v>47</v>
      </c>
      <c r="F696" s="19"/>
      <c r="G696" s="19">
        <v>18.15</v>
      </c>
      <c r="H696" s="18"/>
      <c r="I696" s="25" t="s">
        <v>438</v>
      </c>
    </row>
    <row r="697" ht="18" customHeight="1" spans="1:9">
      <c r="A697" s="37"/>
      <c r="B697" s="21"/>
      <c r="C697" s="21"/>
      <c r="D697" s="12" t="s">
        <v>87</v>
      </c>
      <c r="E697" s="12" t="s">
        <v>47</v>
      </c>
      <c r="F697" s="19"/>
      <c r="G697" s="14">
        <v>3.55</v>
      </c>
      <c r="H697" s="18"/>
      <c r="I697" s="25" t="s">
        <v>139</v>
      </c>
    </row>
    <row r="698" ht="18" customHeight="1" spans="1:9">
      <c r="A698" s="37"/>
      <c r="B698" s="21"/>
      <c r="C698" s="21"/>
      <c r="D698" s="12" t="s">
        <v>100</v>
      </c>
      <c r="E698" s="12"/>
      <c r="F698" s="19"/>
      <c r="G698" s="14">
        <v>9.8</v>
      </c>
      <c r="H698" s="18"/>
      <c r="I698" s="25"/>
    </row>
    <row r="699" ht="18" customHeight="1" spans="1:9">
      <c r="A699" s="37"/>
      <c r="B699" s="21"/>
      <c r="C699" s="21"/>
      <c r="D699" s="14" t="s">
        <v>22</v>
      </c>
      <c r="E699" s="14" t="s">
        <v>23</v>
      </c>
      <c r="F699" s="19"/>
      <c r="G699" s="14"/>
      <c r="H699" s="18">
        <v>1.21</v>
      </c>
      <c r="I699" s="25"/>
    </row>
    <row r="700" ht="18" customHeight="1" spans="1:9">
      <c r="A700" s="37"/>
      <c r="B700" s="21"/>
      <c r="C700" s="21"/>
      <c r="D700" s="14" t="s">
        <v>24</v>
      </c>
      <c r="E700" s="14" t="s">
        <v>25</v>
      </c>
      <c r="F700" s="19"/>
      <c r="G700" s="14"/>
      <c r="H700" s="18">
        <v>8.91</v>
      </c>
      <c r="I700" s="25"/>
    </row>
    <row r="701" ht="18" customHeight="1" spans="1:9">
      <c r="A701" s="37">
        <f>COUNTA($B$3:B701)</f>
        <v>139</v>
      </c>
      <c r="B701" s="21" t="s">
        <v>439</v>
      </c>
      <c r="C701" s="21" t="s">
        <v>440</v>
      </c>
      <c r="D701" s="12" t="s">
        <v>12</v>
      </c>
      <c r="E701" s="12" t="s">
        <v>47</v>
      </c>
      <c r="F701" s="19">
        <v>84.31</v>
      </c>
      <c r="G701" s="14"/>
      <c r="H701" s="18"/>
      <c r="I701" s="25" t="s">
        <v>174</v>
      </c>
    </row>
    <row r="702" ht="18" customHeight="1" spans="1:9">
      <c r="A702" s="37"/>
      <c r="B702" s="21"/>
      <c r="C702" s="21"/>
      <c r="D702" s="12" t="s">
        <v>14</v>
      </c>
      <c r="E702" s="12" t="s">
        <v>47</v>
      </c>
      <c r="F702" s="36"/>
      <c r="G702" s="19">
        <v>29.2</v>
      </c>
      <c r="H702" s="18"/>
      <c r="I702" s="25"/>
    </row>
    <row r="703" ht="18" customHeight="1" spans="1:9">
      <c r="A703" s="37"/>
      <c r="B703" s="21"/>
      <c r="C703" s="21"/>
      <c r="D703" s="12" t="s">
        <v>14</v>
      </c>
      <c r="E703" s="12" t="s">
        <v>47</v>
      </c>
      <c r="F703" s="36"/>
      <c r="G703" s="19">
        <v>17.27</v>
      </c>
      <c r="H703" s="18"/>
      <c r="I703" s="25" t="s">
        <v>438</v>
      </c>
    </row>
    <row r="704" ht="18" customHeight="1" spans="1:9">
      <c r="A704" s="37"/>
      <c r="B704" s="21"/>
      <c r="C704" s="21"/>
      <c r="D704" s="14" t="s">
        <v>22</v>
      </c>
      <c r="E704" s="14" t="s">
        <v>23</v>
      </c>
      <c r="F704" s="19"/>
      <c r="G704" s="14"/>
      <c r="H704" s="18">
        <v>0.77</v>
      </c>
      <c r="I704" s="25"/>
    </row>
    <row r="705" ht="18" customHeight="1" spans="1:9">
      <c r="A705" s="37"/>
      <c r="B705" s="21"/>
      <c r="C705" s="21"/>
      <c r="D705" s="14" t="s">
        <v>24</v>
      </c>
      <c r="E705" s="14" t="s">
        <v>25</v>
      </c>
      <c r="F705" s="19"/>
      <c r="G705" s="14"/>
      <c r="H705" s="18">
        <v>9.62</v>
      </c>
      <c r="I705" s="25"/>
    </row>
    <row r="706" ht="18" customHeight="1" spans="1:9">
      <c r="A706" s="37">
        <f>COUNTA($B$3:B706)</f>
        <v>140</v>
      </c>
      <c r="B706" s="21" t="s">
        <v>441</v>
      </c>
      <c r="C706" s="21" t="s">
        <v>442</v>
      </c>
      <c r="D706" s="12" t="s">
        <v>12</v>
      </c>
      <c r="E706" s="12" t="s">
        <v>47</v>
      </c>
      <c r="F706" s="19">
        <v>84.31</v>
      </c>
      <c r="G706" s="14"/>
      <c r="H706" s="18"/>
      <c r="I706" s="25" t="s">
        <v>174</v>
      </c>
    </row>
    <row r="707" ht="18" customHeight="1" spans="1:9">
      <c r="A707" s="37"/>
      <c r="B707" s="21"/>
      <c r="C707" s="21"/>
      <c r="D707" s="12" t="s">
        <v>14</v>
      </c>
      <c r="E707" s="12" t="s">
        <v>47</v>
      </c>
      <c r="F707" s="36"/>
      <c r="G707" s="19">
        <v>32.18</v>
      </c>
      <c r="H707" s="18"/>
      <c r="I707" s="25"/>
    </row>
    <row r="708" ht="18" customHeight="1" spans="1:9">
      <c r="A708" s="37"/>
      <c r="B708" s="21"/>
      <c r="C708" s="21"/>
      <c r="D708" s="12" t="s">
        <v>14</v>
      </c>
      <c r="E708" s="12" t="s">
        <v>47</v>
      </c>
      <c r="F708" s="36"/>
      <c r="G708" s="19">
        <v>15.93</v>
      </c>
      <c r="H708" s="18"/>
      <c r="I708" s="25" t="s">
        <v>438</v>
      </c>
    </row>
    <row r="709" ht="18" customHeight="1" spans="1:9">
      <c r="A709" s="37"/>
      <c r="B709" s="21"/>
      <c r="C709" s="21"/>
      <c r="D709" s="14" t="s">
        <v>20</v>
      </c>
      <c r="E709" s="14" t="s">
        <v>33</v>
      </c>
      <c r="F709" s="14"/>
      <c r="G709" s="14">
        <v>2.2</v>
      </c>
      <c r="H709" s="18"/>
      <c r="I709" s="25"/>
    </row>
    <row r="710" ht="18" customHeight="1" spans="1:9">
      <c r="A710" s="37"/>
      <c r="B710" s="21"/>
      <c r="C710" s="21"/>
      <c r="D710" s="14" t="s">
        <v>317</v>
      </c>
      <c r="E710" s="14" t="s">
        <v>13</v>
      </c>
      <c r="F710" s="14"/>
      <c r="G710" s="14">
        <v>5.46</v>
      </c>
      <c r="H710" s="18"/>
      <c r="I710" s="25" t="s">
        <v>111</v>
      </c>
    </row>
    <row r="711" ht="18" customHeight="1" spans="1:9">
      <c r="A711" s="37"/>
      <c r="B711" s="21"/>
      <c r="C711" s="21"/>
      <c r="D711" s="14" t="s">
        <v>22</v>
      </c>
      <c r="E711" s="14" t="s">
        <v>23</v>
      </c>
      <c r="F711" s="14"/>
      <c r="G711" s="14"/>
      <c r="H711" s="18">
        <v>0.54</v>
      </c>
      <c r="I711" s="25"/>
    </row>
    <row r="712" ht="18" customHeight="1" spans="1:9">
      <c r="A712" s="37"/>
      <c r="B712" s="21"/>
      <c r="C712" s="21"/>
      <c r="D712" s="14" t="s">
        <v>24</v>
      </c>
      <c r="E712" s="14" t="s">
        <v>25</v>
      </c>
      <c r="F712" s="19"/>
      <c r="G712" s="14"/>
      <c r="H712" s="18">
        <v>7.25</v>
      </c>
      <c r="I712" s="25"/>
    </row>
    <row r="713" ht="18" customHeight="1" spans="1:9">
      <c r="A713" s="37">
        <f>COUNTA($B$3:B713)</f>
        <v>141</v>
      </c>
      <c r="B713" s="21" t="s">
        <v>443</v>
      </c>
      <c r="C713" s="21" t="s">
        <v>444</v>
      </c>
      <c r="D713" s="12" t="s">
        <v>12</v>
      </c>
      <c r="E713" s="12" t="s">
        <v>47</v>
      </c>
      <c r="F713" s="19">
        <v>84.31</v>
      </c>
      <c r="G713" s="14"/>
      <c r="H713" s="18"/>
      <c r="I713" s="25" t="s">
        <v>174</v>
      </c>
    </row>
    <row r="714" ht="18" customHeight="1" spans="1:9">
      <c r="A714" s="37"/>
      <c r="B714" s="21"/>
      <c r="C714" s="21"/>
      <c r="D714" s="12" t="s">
        <v>14</v>
      </c>
      <c r="E714" s="12" t="s">
        <v>47</v>
      </c>
      <c r="F714" s="36"/>
      <c r="G714" s="14">
        <v>31.63</v>
      </c>
      <c r="H714" s="18"/>
      <c r="I714" s="25"/>
    </row>
    <row r="715" ht="18" customHeight="1" spans="1:9">
      <c r="A715" s="37"/>
      <c r="B715" s="21"/>
      <c r="C715" s="21"/>
      <c r="D715" s="12" t="s">
        <v>14</v>
      </c>
      <c r="E715" s="12" t="s">
        <v>47</v>
      </c>
      <c r="F715" s="36"/>
      <c r="G715" s="19">
        <f>17.33+17.33+0.48+1.13</f>
        <v>36.27</v>
      </c>
      <c r="H715" s="18"/>
      <c r="I715" s="25"/>
    </row>
    <row r="716" ht="18" customHeight="1" spans="1:9">
      <c r="A716" s="37"/>
      <c r="B716" s="21"/>
      <c r="C716" s="21"/>
      <c r="D716" s="14" t="s">
        <v>20</v>
      </c>
      <c r="E716" s="14" t="s">
        <v>47</v>
      </c>
      <c r="F716" s="19"/>
      <c r="G716" s="19">
        <v>4.62</v>
      </c>
      <c r="H716" s="18"/>
      <c r="I716" s="25" t="s">
        <v>111</v>
      </c>
    </row>
    <row r="717" ht="18" customHeight="1" spans="1:9">
      <c r="A717" s="37"/>
      <c r="B717" s="21"/>
      <c r="C717" s="21"/>
      <c r="D717" s="14" t="s">
        <v>87</v>
      </c>
      <c r="E717" s="14" t="s">
        <v>47</v>
      </c>
      <c r="F717" s="19"/>
      <c r="G717" s="19">
        <v>2.04</v>
      </c>
      <c r="H717" s="18"/>
      <c r="I717" s="25" t="s">
        <v>111</v>
      </c>
    </row>
    <row r="718" ht="18" customHeight="1" spans="1:9">
      <c r="A718" s="37">
        <f>COUNTA($B$3:B718)</f>
        <v>142</v>
      </c>
      <c r="B718" s="21" t="s">
        <v>445</v>
      </c>
      <c r="C718" s="39" t="s">
        <v>446</v>
      </c>
      <c r="D718" s="12" t="s">
        <v>12</v>
      </c>
      <c r="E718" s="12" t="s">
        <v>47</v>
      </c>
      <c r="F718" s="19">
        <v>84.31</v>
      </c>
      <c r="G718" s="14"/>
      <c r="H718" s="18"/>
      <c r="I718" s="25" t="s">
        <v>174</v>
      </c>
    </row>
    <row r="719" ht="18" customHeight="1" spans="1:9">
      <c r="A719" s="37"/>
      <c r="B719" s="21"/>
      <c r="C719" s="39"/>
      <c r="D719" s="12" t="s">
        <v>14</v>
      </c>
      <c r="E719" s="12" t="s">
        <v>47</v>
      </c>
      <c r="F719" s="36"/>
      <c r="G719" s="19">
        <v>15.97</v>
      </c>
      <c r="H719" s="18"/>
      <c r="I719" s="25"/>
    </row>
    <row r="720" ht="18" customHeight="1" spans="1:9">
      <c r="A720" s="37"/>
      <c r="B720" s="21"/>
      <c r="C720" s="39"/>
      <c r="D720" s="12" t="s">
        <v>14</v>
      </c>
      <c r="E720" s="12" t="s">
        <v>47</v>
      </c>
      <c r="F720" s="36"/>
      <c r="G720" s="19">
        <v>16.47</v>
      </c>
      <c r="H720" s="18"/>
      <c r="I720" s="25"/>
    </row>
    <row r="721" ht="18" customHeight="1" spans="1:9">
      <c r="A721" s="37"/>
      <c r="B721" s="21"/>
      <c r="C721" s="39"/>
      <c r="D721" s="12" t="s">
        <v>447</v>
      </c>
      <c r="E721" s="12"/>
      <c r="F721" s="19"/>
      <c r="G721" s="14">
        <v>3.71</v>
      </c>
      <c r="H721" s="18"/>
      <c r="I721" s="25"/>
    </row>
    <row r="722" ht="18" customHeight="1" spans="1:9">
      <c r="A722" s="37"/>
      <c r="B722" s="21"/>
      <c r="C722" s="39"/>
      <c r="D722" s="12" t="s">
        <v>20</v>
      </c>
      <c r="E722" s="12" t="s">
        <v>47</v>
      </c>
      <c r="F722" s="19"/>
      <c r="G722" s="14">
        <v>17.86</v>
      </c>
      <c r="H722" s="18"/>
      <c r="I722" s="25" t="s">
        <v>124</v>
      </c>
    </row>
    <row r="723" ht="18" customHeight="1" spans="1:9">
      <c r="A723" s="37"/>
      <c r="B723" s="21"/>
      <c r="C723" s="39"/>
      <c r="D723" s="12" t="s">
        <v>20</v>
      </c>
      <c r="E723" s="12" t="s">
        <v>33</v>
      </c>
      <c r="F723" s="19"/>
      <c r="G723" s="14">
        <f>16.47+12.83+16.8</f>
        <v>46.1</v>
      </c>
      <c r="H723" s="18"/>
      <c r="I723" s="25"/>
    </row>
    <row r="724" ht="18" customHeight="1" spans="1:9">
      <c r="A724" s="37">
        <f>COUNTA($B$3:B724)</f>
        <v>143</v>
      </c>
      <c r="B724" s="21" t="s">
        <v>448</v>
      </c>
      <c r="C724" s="39" t="s">
        <v>449</v>
      </c>
      <c r="D724" s="12" t="s">
        <v>12</v>
      </c>
      <c r="E724" s="12" t="s">
        <v>47</v>
      </c>
      <c r="F724" s="19">
        <v>84.31</v>
      </c>
      <c r="G724" s="14"/>
      <c r="H724" s="18"/>
      <c r="I724" s="25" t="s">
        <v>174</v>
      </c>
    </row>
    <row r="725" ht="18" customHeight="1" spans="1:9">
      <c r="A725" s="37"/>
      <c r="B725" s="21"/>
      <c r="C725" s="39"/>
      <c r="D725" s="12" t="s">
        <v>14</v>
      </c>
      <c r="E725" s="12" t="s">
        <v>47</v>
      </c>
      <c r="F725" s="36"/>
      <c r="G725" s="19">
        <v>30.18</v>
      </c>
      <c r="H725" s="18"/>
      <c r="I725" s="25" t="s">
        <v>29</v>
      </c>
    </row>
    <row r="726" ht="18" customHeight="1" spans="1:9">
      <c r="A726" s="37"/>
      <c r="B726" s="21"/>
      <c r="C726" s="39"/>
      <c r="D726" s="12" t="s">
        <v>14</v>
      </c>
      <c r="E726" s="12" t="s">
        <v>47</v>
      </c>
      <c r="F726" s="36"/>
      <c r="G726" s="19">
        <v>15.3</v>
      </c>
      <c r="H726" s="18"/>
      <c r="I726" s="25" t="s">
        <v>40</v>
      </c>
    </row>
    <row r="727" ht="18" customHeight="1" spans="1:9">
      <c r="A727" s="37"/>
      <c r="B727" s="21"/>
      <c r="C727" s="39"/>
      <c r="D727" s="12" t="s">
        <v>100</v>
      </c>
      <c r="E727" s="14"/>
      <c r="F727" s="19"/>
      <c r="G727" s="14">
        <v>10.88</v>
      </c>
      <c r="H727" s="18"/>
      <c r="I727" s="25"/>
    </row>
    <row r="728" ht="18" customHeight="1" spans="1:9">
      <c r="A728" s="37">
        <f>COUNTA($B$3:B728)</f>
        <v>144</v>
      </c>
      <c r="B728" s="21" t="s">
        <v>450</v>
      </c>
      <c r="C728" s="21" t="s">
        <v>451</v>
      </c>
      <c r="D728" s="12" t="s">
        <v>12</v>
      </c>
      <c r="E728" s="12" t="s">
        <v>47</v>
      </c>
      <c r="F728" s="19">
        <v>87.14</v>
      </c>
      <c r="G728" s="14"/>
      <c r="H728" s="18"/>
      <c r="I728" s="25" t="s">
        <v>174</v>
      </c>
    </row>
    <row r="729" ht="18" customHeight="1" spans="1:9">
      <c r="A729" s="37"/>
      <c r="B729" s="21"/>
      <c r="C729" s="21"/>
      <c r="D729" s="12" t="s">
        <v>14</v>
      </c>
      <c r="E729" s="12" t="s">
        <v>47</v>
      </c>
      <c r="F729" s="36"/>
      <c r="G729" s="19">
        <v>33.26</v>
      </c>
      <c r="H729" s="18"/>
      <c r="I729" s="25"/>
    </row>
    <row r="730" ht="18" customHeight="1" spans="1:9">
      <c r="A730" s="37"/>
      <c r="B730" s="21"/>
      <c r="C730" s="21"/>
      <c r="D730" s="12" t="s">
        <v>14</v>
      </c>
      <c r="E730" s="12" t="s">
        <v>47</v>
      </c>
      <c r="F730" s="36"/>
      <c r="G730" s="14">
        <v>15.1</v>
      </c>
      <c r="H730" s="18"/>
      <c r="I730" s="25"/>
    </row>
    <row r="731" ht="18" customHeight="1" spans="1:9">
      <c r="A731" s="37"/>
      <c r="B731" s="21"/>
      <c r="C731" s="21"/>
      <c r="D731" s="12" t="s">
        <v>14</v>
      </c>
      <c r="E731" s="12" t="s">
        <v>47</v>
      </c>
      <c r="F731" s="14"/>
      <c r="G731" s="14">
        <v>18.35</v>
      </c>
      <c r="H731" s="18"/>
      <c r="I731" s="25"/>
    </row>
    <row r="732" ht="18" customHeight="1" spans="1:9">
      <c r="A732" s="37"/>
      <c r="B732" s="21"/>
      <c r="C732" s="21"/>
      <c r="D732" s="12" t="s">
        <v>20</v>
      </c>
      <c r="E732" s="12" t="s">
        <v>13</v>
      </c>
      <c r="F732" s="14"/>
      <c r="G732" s="14">
        <v>12.85</v>
      </c>
      <c r="H732" s="18"/>
      <c r="I732" s="25" t="s">
        <v>259</v>
      </c>
    </row>
    <row r="733" ht="18" customHeight="1" spans="1:9">
      <c r="A733" s="37"/>
      <c r="B733" s="21"/>
      <c r="C733" s="21"/>
      <c r="D733" s="12" t="s">
        <v>20</v>
      </c>
      <c r="E733" s="12"/>
      <c r="F733" s="14"/>
      <c r="G733" s="14">
        <v>15.87</v>
      </c>
      <c r="H733" s="18"/>
      <c r="I733" s="25"/>
    </row>
    <row r="734" ht="18" customHeight="1" spans="1:9">
      <c r="A734" s="37">
        <f>COUNTA($B$3:B734)</f>
        <v>145</v>
      </c>
      <c r="B734" s="21" t="s">
        <v>452</v>
      </c>
      <c r="C734" s="21" t="s">
        <v>453</v>
      </c>
      <c r="D734" s="12" t="s">
        <v>14</v>
      </c>
      <c r="E734" s="12" t="s">
        <v>47</v>
      </c>
      <c r="F734" s="36"/>
      <c r="G734" s="19">
        <v>15.81</v>
      </c>
      <c r="H734" s="18"/>
      <c r="I734" s="25" t="s">
        <v>29</v>
      </c>
    </row>
    <row r="735" ht="18" customHeight="1" spans="1:9">
      <c r="A735" s="37"/>
      <c r="B735" s="21"/>
      <c r="C735" s="21"/>
      <c r="D735" s="12" t="s">
        <v>14</v>
      </c>
      <c r="E735" s="12" t="s">
        <v>47</v>
      </c>
      <c r="F735" s="36"/>
      <c r="G735" s="19">
        <v>20.15</v>
      </c>
      <c r="H735" s="18"/>
      <c r="I735" s="25"/>
    </row>
    <row r="736" ht="18" customHeight="1" spans="1:9">
      <c r="A736" s="37"/>
      <c r="B736" s="21"/>
      <c r="C736" s="21"/>
      <c r="D736" s="12" t="s">
        <v>20</v>
      </c>
      <c r="E736" s="12" t="s">
        <v>13</v>
      </c>
      <c r="F736" s="19"/>
      <c r="G736" s="14">
        <v>11.58</v>
      </c>
      <c r="H736" s="18"/>
      <c r="I736" s="25"/>
    </row>
    <row r="737" ht="18" customHeight="1" spans="1:9">
      <c r="A737" s="37"/>
      <c r="B737" s="21"/>
      <c r="C737" s="21"/>
      <c r="D737" s="12" t="s">
        <v>20</v>
      </c>
      <c r="E737" s="12" t="s">
        <v>13</v>
      </c>
      <c r="F737" s="19"/>
      <c r="G737" s="14">
        <v>10.07</v>
      </c>
      <c r="H737" s="18"/>
      <c r="I737" s="25"/>
    </row>
    <row r="738" ht="18" customHeight="1" spans="1:9">
      <c r="A738" s="37"/>
      <c r="B738" s="21"/>
      <c r="C738" s="21"/>
      <c r="D738" s="12" t="s">
        <v>20</v>
      </c>
      <c r="E738" s="12" t="s">
        <v>13</v>
      </c>
      <c r="F738" s="19"/>
      <c r="G738" s="14">
        <v>13.93</v>
      </c>
      <c r="H738" s="18"/>
      <c r="I738" s="25"/>
    </row>
    <row r="739" ht="18" customHeight="1" spans="1:9">
      <c r="A739" s="37"/>
      <c r="B739" s="21"/>
      <c r="C739" s="21"/>
      <c r="D739" s="12" t="s">
        <v>20</v>
      </c>
      <c r="E739" s="12" t="s">
        <v>13</v>
      </c>
      <c r="F739" s="19"/>
      <c r="G739" s="19">
        <v>19.99</v>
      </c>
      <c r="H739" s="18"/>
      <c r="I739" s="25"/>
    </row>
    <row r="740" ht="18" customHeight="1" spans="1:9">
      <c r="A740" s="37"/>
      <c r="B740" s="21"/>
      <c r="C740" s="21"/>
      <c r="D740" s="12" t="s">
        <v>20</v>
      </c>
      <c r="E740" s="12" t="s">
        <v>13</v>
      </c>
      <c r="F740" s="19"/>
      <c r="G740" s="14">
        <v>10.89</v>
      </c>
      <c r="H740" s="28"/>
      <c r="I740" s="25"/>
    </row>
    <row r="741" ht="18" customHeight="1" spans="1:9">
      <c r="A741" s="37"/>
      <c r="B741" s="21"/>
      <c r="C741" s="21"/>
      <c r="D741" s="12" t="s">
        <v>317</v>
      </c>
      <c r="E741" s="12" t="s">
        <v>13</v>
      </c>
      <c r="F741" s="19"/>
      <c r="G741" s="14">
        <v>5.4</v>
      </c>
      <c r="H741" s="28"/>
      <c r="I741" s="25" t="s">
        <v>111</v>
      </c>
    </row>
    <row r="742" ht="18" customHeight="1" spans="1:9">
      <c r="A742" s="37"/>
      <c r="B742" s="21"/>
      <c r="C742" s="21"/>
      <c r="D742" s="14" t="s">
        <v>20</v>
      </c>
      <c r="E742" s="12"/>
      <c r="F742" s="19"/>
      <c r="G742" s="14">
        <v>27</v>
      </c>
      <c r="H742" s="18"/>
      <c r="I742" s="25" t="s">
        <v>454</v>
      </c>
    </row>
    <row r="743" ht="18" customHeight="1" spans="1:9">
      <c r="A743" s="37">
        <f>COUNTA($B$3:B743)</f>
        <v>146</v>
      </c>
      <c r="B743" s="21" t="s">
        <v>455</v>
      </c>
      <c r="C743" s="21" t="s">
        <v>456</v>
      </c>
      <c r="D743" s="12" t="s">
        <v>14</v>
      </c>
      <c r="E743" s="12" t="s">
        <v>47</v>
      </c>
      <c r="F743" s="19">
        <v>98.77</v>
      </c>
      <c r="G743" s="14"/>
      <c r="H743" s="18"/>
      <c r="I743" s="25"/>
    </row>
    <row r="744" ht="18" customHeight="1" spans="1:9">
      <c r="A744" s="37"/>
      <c r="B744" s="21"/>
      <c r="C744" s="21"/>
      <c r="D744" s="12" t="s">
        <v>211</v>
      </c>
      <c r="E744" s="12" t="s">
        <v>47</v>
      </c>
      <c r="F744" s="19"/>
      <c r="G744" s="14">
        <v>14.6</v>
      </c>
      <c r="H744" s="18"/>
      <c r="I744" s="25"/>
    </row>
    <row r="745" ht="18" customHeight="1" spans="1:9">
      <c r="A745" s="37"/>
      <c r="B745" s="21"/>
      <c r="C745" s="21"/>
      <c r="D745" s="14" t="s">
        <v>20</v>
      </c>
      <c r="E745" s="14" t="s">
        <v>13</v>
      </c>
      <c r="F745" s="19"/>
      <c r="G745" s="19">
        <v>41.41</v>
      </c>
      <c r="H745" s="18"/>
      <c r="I745" s="25"/>
    </row>
    <row r="746" ht="18" customHeight="1" spans="1:9">
      <c r="A746" s="37"/>
      <c r="B746" s="21"/>
      <c r="C746" s="21"/>
      <c r="D746" s="14" t="s">
        <v>316</v>
      </c>
      <c r="E746" s="14" t="s">
        <v>47</v>
      </c>
      <c r="F746" s="19"/>
      <c r="G746" s="14">
        <v>53.71</v>
      </c>
      <c r="H746" s="18"/>
      <c r="I746" s="25" t="s">
        <v>106</v>
      </c>
    </row>
    <row r="747" ht="18" customHeight="1" spans="1:9">
      <c r="A747" s="37"/>
      <c r="B747" s="21"/>
      <c r="C747" s="21"/>
      <c r="D747" s="14" t="s">
        <v>316</v>
      </c>
      <c r="E747" s="14" t="s">
        <v>47</v>
      </c>
      <c r="F747" s="19"/>
      <c r="G747" s="14">
        <v>7.05</v>
      </c>
      <c r="H747" s="18"/>
      <c r="I747" s="25" t="s">
        <v>124</v>
      </c>
    </row>
    <row r="748" ht="18" customHeight="1" spans="1:9">
      <c r="A748" s="37"/>
      <c r="B748" s="21"/>
      <c r="C748" s="21"/>
      <c r="D748" s="14" t="s">
        <v>20</v>
      </c>
      <c r="E748" s="14"/>
      <c r="F748" s="19"/>
      <c r="G748" s="14">
        <v>2.38</v>
      </c>
      <c r="H748" s="18"/>
      <c r="I748" s="25"/>
    </row>
    <row r="749" ht="18" customHeight="1" spans="1:9">
      <c r="A749" s="37"/>
      <c r="B749" s="21"/>
      <c r="C749" s="21"/>
      <c r="D749" s="14" t="s">
        <v>94</v>
      </c>
      <c r="E749" s="14" t="s">
        <v>13</v>
      </c>
      <c r="F749" s="19"/>
      <c r="G749" s="14">
        <v>5.22</v>
      </c>
      <c r="H749" s="18"/>
      <c r="I749" s="25" t="s">
        <v>124</v>
      </c>
    </row>
    <row r="750" ht="18" customHeight="1" spans="1:9">
      <c r="A750" s="37"/>
      <c r="B750" s="21"/>
      <c r="C750" s="21"/>
      <c r="D750" s="14" t="s">
        <v>22</v>
      </c>
      <c r="E750" s="14" t="s">
        <v>23</v>
      </c>
      <c r="F750" s="19"/>
      <c r="G750" s="14"/>
      <c r="H750" s="18">
        <v>3.21</v>
      </c>
      <c r="I750" s="25"/>
    </row>
    <row r="751" ht="18" customHeight="1" spans="1:9">
      <c r="A751" s="37"/>
      <c r="B751" s="21"/>
      <c r="C751" s="21"/>
      <c r="D751" s="14" t="s">
        <v>24</v>
      </c>
      <c r="E751" s="14" t="s">
        <v>25</v>
      </c>
      <c r="F751" s="19"/>
      <c r="G751" s="14"/>
      <c r="H751" s="18">
        <v>64</v>
      </c>
      <c r="I751" s="25"/>
    </row>
    <row r="752" ht="18" customHeight="1" spans="1:9">
      <c r="A752" s="37">
        <f>COUNTA($B$3:B752)</f>
        <v>147</v>
      </c>
      <c r="B752" s="21" t="s">
        <v>457</v>
      </c>
      <c r="C752" s="21" t="s">
        <v>458</v>
      </c>
      <c r="D752" s="12" t="s">
        <v>14</v>
      </c>
      <c r="E752" s="12" t="s">
        <v>47</v>
      </c>
      <c r="F752" s="19">
        <v>94.69</v>
      </c>
      <c r="G752" s="14"/>
      <c r="H752" s="18"/>
      <c r="I752" s="25"/>
    </row>
    <row r="753" ht="18" customHeight="1" spans="1:9">
      <c r="A753" s="37"/>
      <c r="B753" s="21"/>
      <c r="C753" s="21"/>
      <c r="D753" s="12" t="s">
        <v>211</v>
      </c>
      <c r="E753" s="12" t="s">
        <v>47</v>
      </c>
      <c r="F753" s="36"/>
      <c r="G753" s="19">
        <v>14.6</v>
      </c>
      <c r="H753" s="18"/>
      <c r="I753" s="25"/>
    </row>
    <row r="754" ht="18" customHeight="1" spans="1:9">
      <c r="A754" s="37"/>
      <c r="B754" s="21"/>
      <c r="C754" s="21"/>
      <c r="D754" s="12" t="s">
        <v>101</v>
      </c>
      <c r="E754" s="12"/>
      <c r="F754" s="19"/>
      <c r="G754" s="14">
        <v>27.5</v>
      </c>
      <c r="H754" s="18"/>
      <c r="I754" s="25" t="s">
        <v>459</v>
      </c>
    </row>
    <row r="755" ht="18" customHeight="1" spans="1:9">
      <c r="A755" s="37"/>
      <c r="B755" s="21"/>
      <c r="C755" s="21"/>
      <c r="D755" s="14" t="s">
        <v>316</v>
      </c>
      <c r="E755" s="14" t="s">
        <v>47</v>
      </c>
      <c r="F755" s="19"/>
      <c r="G755" s="14">
        <v>52.41</v>
      </c>
      <c r="H755" s="18"/>
      <c r="I755" s="25" t="s">
        <v>106</v>
      </c>
    </row>
    <row r="756" ht="18" customHeight="1" spans="1:9">
      <c r="A756" s="37"/>
      <c r="B756" s="21"/>
      <c r="C756" s="21"/>
      <c r="D756" s="14" t="s">
        <v>316</v>
      </c>
      <c r="E756" s="14" t="s">
        <v>47</v>
      </c>
      <c r="F756" s="19"/>
      <c r="G756" s="14">
        <v>7.05</v>
      </c>
      <c r="H756" s="18"/>
      <c r="I756" s="25" t="s">
        <v>124</v>
      </c>
    </row>
    <row r="757" ht="18" customHeight="1" spans="1:9">
      <c r="A757" s="37">
        <f>COUNTA($B$3:B757)</f>
        <v>148</v>
      </c>
      <c r="B757" s="21" t="s">
        <v>460</v>
      </c>
      <c r="C757" s="21" t="s">
        <v>461</v>
      </c>
      <c r="D757" s="12" t="s">
        <v>14</v>
      </c>
      <c r="E757" s="12" t="s">
        <v>47</v>
      </c>
      <c r="F757" s="19">
        <v>96.84</v>
      </c>
      <c r="G757" s="14"/>
      <c r="H757" s="18"/>
      <c r="I757" s="25"/>
    </row>
    <row r="758" ht="18" customHeight="1" spans="1:9">
      <c r="A758" s="37"/>
      <c r="B758" s="21"/>
      <c r="C758" s="21"/>
      <c r="D758" s="12" t="s">
        <v>211</v>
      </c>
      <c r="E758" s="12" t="s">
        <v>47</v>
      </c>
      <c r="F758" s="36"/>
      <c r="G758" s="19">
        <v>14.6</v>
      </c>
      <c r="H758" s="18"/>
      <c r="I758" s="25"/>
    </row>
    <row r="759" ht="18" customHeight="1" spans="1:9">
      <c r="A759" s="37"/>
      <c r="B759" s="21"/>
      <c r="C759" s="21"/>
      <c r="D759" s="12" t="s">
        <v>101</v>
      </c>
      <c r="E759" s="12"/>
      <c r="F759" s="19"/>
      <c r="G759" s="14">
        <v>26.5</v>
      </c>
      <c r="H759" s="18"/>
      <c r="I759" s="25"/>
    </row>
    <row r="760" ht="18" customHeight="1" spans="1:9">
      <c r="A760" s="37"/>
      <c r="B760" s="21"/>
      <c r="C760" s="21"/>
      <c r="D760" s="14" t="s">
        <v>316</v>
      </c>
      <c r="E760" s="14" t="s">
        <v>47</v>
      </c>
      <c r="F760" s="19"/>
      <c r="G760" s="14">
        <v>52.41</v>
      </c>
      <c r="H760" s="18"/>
      <c r="I760" s="25" t="s">
        <v>106</v>
      </c>
    </row>
    <row r="761" ht="18" customHeight="1" spans="1:9">
      <c r="A761" s="37"/>
      <c r="B761" s="21"/>
      <c r="C761" s="21"/>
      <c r="D761" s="14" t="s">
        <v>316</v>
      </c>
      <c r="E761" s="14" t="s">
        <v>47</v>
      </c>
      <c r="F761" s="19"/>
      <c r="G761" s="14">
        <v>7.05</v>
      </c>
      <c r="H761" s="18"/>
      <c r="I761" s="25" t="s">
        <v>124</v>
      </c>
    </row>
    <row r="762" ht="18" customHeight="1" spans="1:9">
      <c r="A762" s="37">
        <f>COUNTA($B$3:B762)</f>
        <v>149</v>
      </c>
      <c r="B762" s="21" t="s">
        <v>462</v>
      </c>
      <c r="C762" s="29" t="s">
        <v>463</v>
      </c>
      <c r="D762" s="12" t="s">
        <v>12</v>
      </c>
      <c r="E762" s="12" t="s">
        <v>47</v>
      </c>
      <c r="F762" s="19">
        <v>94.47</v>
      </c>
      <c r="G762" s="14"/>
      <c r="H762" s="18"/>
      <c r="I762" s="25" t="s">
        <v>174</v>
      </c>
    </row>
    <row r="763" ht="18" customHeight="1" spans="1:9">
      <c r="A763" s="37"/>
      <c r="B763" s="21"/>
      <c r="C763" s="30"/>
      <c r="D763" s="12" t="s">
        <v>211</v>
      </c>
      <c r="E763" s="12" t="s">
        <v>47</v>
      </c>
      <c r="F763" s="36"/>
      <c r="G763" s="19">
        <v>27.72</v>
      </c>
      <c r="H763" s="18"/>
      <c r="I763" s="25"/>
    </row>
    <row r="764" ht="18" customHeight="1" spans="1:9">
      <c r="A764" s="37"/>
      <c r="B764" s="21"/>
      <c r="C764" s="30"/>
      <c r="D764" s="12" t="s">
        <v>101</v>
      </c>
      <c r="E764" s="12"/>
      <c r="F764" s="19"/>
      <c r="G764" s="14">
        <v>28</v>
      </c>
      <c r="H764" s="18"/>
      <c r="I764" s="25"/>
    </row>
    <row r="765" ht="18" customHeight="1" spans="1:9">
      <c r="A765" s="37"/>
      <c r="B765" s="21"/>
      <c r="C765" s="30"/>
      <c r="D765" s="14" t="s">
        <v>316</v>
      </c>
      <c r="E765" s="14" t="s">
        <v>47</v>
      </c>
      <c r="F765" s="19"/>
      <c r="G765" s="14">
        <v>51.52</v>
      </c>
      <c r="H765" s="18"/>
      <c r="I765" s="25" t="s">
        <v>106</v>
      </c>
    </row>
    <row r="766" ht="18" customHeight="1" spans="1:9">
      <c r="A766" s="37"/>
      <c r="B766" s="21"/>
      <c r="C766" s="30"/>
      <c r="D766" s="14" t="s">
        <v>316</v>
      </c>
      <c r="E766" s="14" t="s">
        <v>47</v>
      </c>
      <c r="F766" s="19"/>
      <c r="G766" s="14">
        <v>7.05</v>
      </c>
      <c r="H766" s="18"/>
      <c r="I766" s="25" t="s">
        <v>124</v>
      </c>
    </row>
    <row r="767" ht="20" customHeight="1" spans="1:9">
      <c r="A767" s="37">
        <f>COUNTA($B$3:B767)</f>
        <v>150</v>
      </c>
      <c r="B767" s="21" t="s">
        <v>464</v>
      </c>
      <c r="C767" s="21" t="s">
        <v>465</v>
      </c>
      <c r="D767" s="12" t="s">
        <v>14</v>
      </c>
      <c r="E767" s="12" t="s">
        <v>47</v>
      </c>
      <c r="F767" s="19">
        <v>96.01</v>
      </c>
      <c r="G767" s="14"/>
      <c r="H767" s="18"/>
      <c r="I767" s="43"/>
    </row>
    <row r="768" ht="20" customHeight="1" spans="1:9">
      <c r="A768" s="37">
        <f>COUNTA($B$3:B768)</f>
        <v>151</v>
      </c>
      <c r="B768" s="21" t="s">
        <v>466</v>
      </c>
      <c r="C768" s="21" t="s">
        <v>467</v>
      </c>
      <c r="D768" s="12" t="s">
        <v>12</v>
      </c>
      <c r="E768" s="12" t="s">
        <v>47</v>
      </c>
      <c r="F768" s="19">
        <v>96.01</v>
      </c>
      <c r="G768" s="14"/>
      <c r="H768" s="18"/>
      <c r="I768" s="25" t="s">
        <v>174</v>
      </c>
    </row>
    <row r="769" ht="20" customHeight="1" spans="1:9">
      <c r="A769" s="37">
        <f>COUNTA($B$3:B769)</f>
        <v>152</v>
      </c>
      <c r="B769" s="21" t="s">
        <v>468</v>
      </c>
      <c r="C769" s="21" t="s">
        <v>469</v>
      </c>
      <c r="D769" s="12" t="s">
        <v>12</v>
      </c>
      <c r="E769" s="12" t="s">
        <v>47</v>
      </c>
      <c r="F769" s="19">
        <v>91</v>
      </c>
      <c r="G769" s="14"/>
      <c r="H769" s="18"/>
      <c r="I769" s="25" t="s">
        <v>174</v>
      </c>
    </row>
    <row r="770" ht="20" customHeight="1" spans="1:9">
      <c r="A770" s="37"/>
      <c r="B770" s="21"/>
      <c r="C770" s="21"/>
      <c r="D770" s="14" t="s">
        <v>20</v>
      </c>
      <c r="E770" s="14" t="s">
        <v>13</v>
      </c>
      <c r="F770" s="14"/>
      <c r="G770" s="14">
        <v>2.21</v>
      </c>
      <c r="H770" s="18"/>
      <c r="I770" s="25"/>
    </row>
    <row r="771" ht="20" customHeight="1" spans="1:9">
      <c r="A771" s="37">
        <f>COUNTA($B$3:B771)</f>
        <v>153</v>
      </c>
      <c r="B771" s="21" t="s">
        <v>470</v>
      </c>
      <c r="C771" s="21" t="s">
        <v>471</v>
      </c>
      <c r="D771" s="12" t="s">
        <v>14</v>
      </c>
      <c r="E771" s="12" t="s">
        <v>47</v>
      </c>
      <c r="F771" s="19">
        <v>86.59</v>
      </c>
      <c r="G771" s="14"/>
      <c r="H771" s="18"/>
      <c r="I771" s="25"/>
    </row>
    <row r="772" ht="20" customHeight="1" spans="1:9">
      <c r="A772" s="37"/>
      <c r="B772" s="21"/>
      <c r="C772" s="21"/>
      <c r="D772" s="12" t="s">
        <v>14</v>
      </c>
      <c r="E772" s="12" t="s">
        <v>47</v>
      </c>
      <c r="F772" s="36"/>
      <c r="G772" s="14">
        <v>19.47</v>
      </c>
      <c r="H772" s="18"/>
      <c r="I772" s="25" t="s">
        <v>40</v>
      </c>
    </row>
    <row r="773" ht="20" customHeight="1" spans="1:9">
      <c r="A773" s="37"/>
      <c r="B773" s="21"/>
      <c r="C773" s="21"/>
      <c r="D773" s="12" t="s">
        <v>20</v>
      </c>
      <c r="E773" s="12" t="s">
        <v>13</v>
      </c>
      <c r="F773" s="14"/>
      <c r="G773" s="14">
        <v>14.75</v>
      </c>
      <c r="H773" s="18"/>
      <c r="I773" s="25"/>
    </row>
    <row r="774" ht="20" customHeight="1" spans="1:9">
      <c r="A774" s="37">
        <f>COUNTA($B$3:B774)</f>
        <v>154</v>
      </c>
      <c r="B774" s="15" t="s">
        <v>472</v>
      </c>
      <c r="C774" s="17" t="s">
        <v>473</v>
      </c>
      <c r="D774" s="12" t="s">
        <v>12</v>
      </c>
      <c r="E774" s="12" t="s">
        <v>47</v>
      </c>
      <c r="F774" s="19">
        <v>88.15</v>
      </c>
      <c r="G774" s="17"/>
      <c r="H774" s="13"/>
      <c r="I774" s="25" t="s">
        <v>174</v>
      </c>
    </row>
    <row r="775" ht="20" customHeight="1" spans="1:9">
      <c r="A775" s="37">
        <f>COUNTA($B$3:B775)</f>
        <v>155</v>
      </c>
      <c r="B775" s="15" t="s">
        <v>474</v>
      </c>
      <c r="C775" s="32" t="s">
        <v>475</v>
      </c>
      <c r="D775" s="12" t="s">
        <v>14</v>
      </c>
      <c r="E775" s="12" t="s">
        <v>47</v>
      </c>
      <c r="F775" s="19">
        <v>91</v>
      </c>
      <c r="G775" s="12"/>
      <c r="H775" s="13"/>
      <c r="I775" s="25"/>
    </row>
    <row r="776" ht="20" customHeight="1" spans="1:9">
      <c r="A776" s="37">
        <f>COUNTA($B$3:B776)</f>
        <v>156</v>
      </c>
      <c r="B776" s="12" t="s">
        <v>476</v>
      </c>
      <c r="C776" s="12" t="s">
        <v>477</v>
      </c>
      <c r="D776" s="12" t="s">
        <v>14</v>
      </c>
      <c r="E776" s="12" t="s">
        <v>47</v>
      </c>
      <c r="F776" s="19">
        <v>88.15</v>
      </c>
      <c r="G776" s="12"/>
      <c r="H776" s="13"/>
      <c r="I776" s="25"/>
    </row>
    <row r="777" ht="20" customHeight="1" spans="1:9">
      <c r="A777" s="37">
        <f>COUNTA($B$3:B777)</f>
        <v>157</v>
      </c>
      <c r="B777" s="12" t="s">
        <v>478</v>
      </c>
      <c r="C777" s="12" t="s">
        <v>453</v>
      </c>
      <c r="D777" s="12" t="s">
        <v>14</v>
      </c>
      <c r="E777" s="12" t="s">
        <v>47</v>
      </c>
      <c r="F777" s="19">
        <v>91</v>
      </c>
      <c r="G777" s="12"/>
      <c r="H777" s="13"/>
      <c r="I777" s="25"/>
    </row>
    <row r="778" ht="20" customHeight="1" spans="1:9">
      <c r="A778" s="37">
        <f>COUNTA($B$3:B778)</f>
        <v>158</v>
      </c>
      <c r="B778" s="12" t="s">
        <v>479</v>
      </c>
      <c r="C778" s="12" t="s">
        <v>480</v>
      </c>
      <c r="D778" s="12" t="s">
        <v>14</v>
      </c>
      <c r="E778" s="12" t="s">
        <v>47</v>
      </c>
      <c r="F778" s="19">
        <v>91</v>
      </c>
      <c r="G778" s="17"/>
      <c r="H778" s="13"/>
      <c r="I778" s="25"/>
    </row>
    <row r="779" ht="20" customHeight="1" spans="1:9">
      <c r="A779" s="37">
        <f>COUNTA($B$3:B779)</f>
        <v>159</v>
      </c>
      <c r="B779" s="12" t="s">
        <v>481</v>
      </c>
      <c r="C779" s="32" t="s">
        <v>482</v>
      </c>
      <c r="D779" s="12" t="s">
        <v>14</v>
      </c>
      <c r="E779" s="12" t="s">
        <v>47</v>
      </c>
      <c r="F779" s="19">
        <v>88.15</v>
      </c>
      <c r="G779" s="12"/>
      <c r="H779" s="13"/>
      <c r="I779" s="43"/>
    </row>
    <row r="780" ht="20" customHeight="1" spans="1:9">
      <c r="A780" s="37">
        <f>COUNTA($B$3:B780)</f>
        <v>160</v>
      </c>
      <c r="B780" s="12" t="s">
        <v>483</v>
      </c>
      <c r="C780" s="32" t="s">
        <v>484</v>
      </c>
      <c r="D780" s="12" t="s">
        <v>14</v>
      </c>
      <c r="E780" s="12" t="s">
        <v>47</v>
      </c>
      <c r="F780" s="19">
        <v>88.15</v>
      </c>
      <c r="G780" s="14"/>
      <c r="H780" s="18"/>
      <c r="I780" s="25"/>
    </row>
    <row r="781" ht="20" customHeight="1" spans="1:9">
      <c r="A781" s="37">
        <f>COUNTA($B$3:B781)</f>
        <v>161</v>
      </c>
      <c r="B781" s="12" t="s">
        <v>485</v>
      </c>
      <c r="C781" s="21" t="s">
        <v>486</v>
      </c>
      <c r="D781" s="12" t="s">
        <v>14</v>
      </c>
      <c r="E781" s="12" t="s">
        <v>47</v>
      </c>
      <c r="F781" s="16">
        <v>86.59</v>
      </c>
      <c r="G781" s="14"/>
      <c r="H781" s="18"/>
      <c r="I781" s="25"/>
    </row>
    <row r="782" ht="20" customHeight="1" spans="1:9">
      <c r="A782" s="37">
        <f>COUNTA($B$3:B782)</f>
        <v>162</v>
      </c>
      <c r="B782" s="21" t="s">
        <v>487</v>
      </c>
      <c r="C782" s="21" t="s">
        <v>488</v>
      </c>
      <c r="D782" s="12" t="s">
        <v>14</v>
      </c>
      <c r="E782" s="12" t="s">
        <v>47</v>
      </c>
      <c r="F782" s="14">
        <v>197.82</v>
      </c>
      <c r="G782" s="14"/>
      <c r="H782" s="18"/>
      <c r="I782" s="25"/>
    </row>
    <row r="783" ht="20" customHeight="1" spans="1:9">
      <c r="A783" s="37"/>
      <c r="B783" s="21"/>
      <c r="C783" s="21"/>
      <c r="D783" s="12" t="s">
        <v>20</v>
      </c>
      <c r="E783" s="12" t="s">
        <v>13</v>
      </c>
      <c r="F783" s="14"/>
      <c r="G783" s="14">
        <v>21.95</v>
      </c>
      <c r="H783" s="18"/>
      <c r="I783" s="25" t="s">
        <v>489</v>
      </c>
    </row>
    <row r="784" ht="20" customHeight="1" spans="1:9">
      <c r="A784" s="37"/>
      <c r="B784" s="21"/>
      <c r="C784" s="21"/>
      <c r="D784" s="12" t="s">
        <v>24</v>
      </c>
      <c r="E784" s="12" t="s">
        <v>25</v>
      </c>
      <c r="F784" s="16"/>
      <c r="G784" s="14"/>
      <c r="H784" s="18">
        <v>97</v>
      </c>
      <c r="I784" s="25"/>
    </row>
  </sheetData>
  <mergeCells count="433">
    <mergeCell ref="A1:I1"/>
    <mergeCell ref="A3:A10"/>
    <mergeCell ref="A11:A16"/>
    <mergeCell ref="A17:A22"/>
    <mergeCell ref="A23:A28"/>
    <mergeCell ref="A29:A39"/>
    <mergeCell ref="A40:A52"/>
    <mergeCell ref="A53:A64"/>
    <mergeCell ref="A65:A68"/>
    <mergeCell ref="A69:A70"/>
    <mergeCell ref="A71:A72"/>
    <mergeCell ref="A73:A78"/>
    <mergeCell ref="A79:A84"/>
    <mergeCell ref="A86:A87"/>
    <mergeCell ref="A88:A92"/>
    <mergeCell ref="A93:A99"/>
    <mergeCell ref="A100:A105"/>
    <mergeCell ref="A106:A114"/>
    <mergeCell ref="A115:A128"/>
    <mergeCell ref="A129:A134"/>
    <mergeCell ref="A135:A137"/>
    <mergeCell ref="A138:A141"/>
    <mergeCell ref="A142:A146"/>
    <mergeCell ref="A147:A151"/>
    <mergeCell ref="A152:A161"/>
    <mergeCell ref="A162:A167"/>
    <mergeCell ref="A168:A171"/>
    <mergeCell ref="A172:A176"/>
    <mergeCell ref="A177:A183"/>
    <mergeCell ref="A184:A191"/>
    <mergeCell ref="A192:A198"/>
    <mergeCell ref="A199:A205"/>
    <mergeCell ref="A206:A213"/>
    <mergeCell ref="A214:A217"/>
    <mergeCell ref="A218:A226"/>
    <mergeCell ref="A227:A237"/>
    <mergeCell ref="A238:A247"/>
    <mergeCell ref="A248:A262"/>
    <mergeCell ref="A263:A274"/>
    <mergeCell ref="A275:A283"/>
    <mergeCell ref="A284:A288"/>
    <mergeCell ref="A289:A297"/>
    <mergeCell ref="A298:A299"/>
    <mergeCell ref="A300:A308"/>
    <mergeCell ref="A309:A312"/>
    <mergeCell ref="A313:A319"/>
    <mergeCell ref="A320:A326"/>
    <mergeCell ref="A327:A329"/>
    <mergeCell ref="A330:A336"/>
    <mergeCell ref="A337:A344"/>
    <mergeCell ref="A345:A355"/>
    <mergeCell ref="A356:A360"/>
    <mergeCell ref="A361:A364"/>
    <mergeCell ref="A365:A368"/>
    <mergeCell ref="A369:A374"/>
    <mergeCell ref="A375:A376"/>
    <mergeCell ref="A379:A380"/>
    <mergeCell ref="A381:A382"/>
    <mergeCell ref="A384:A385"/>
    <mergeCell ref="A386:A387"/>
    <mergeCell ref="A388:A390"/>
    <mergeCell ref="A391:A395"/>
    <mergeCell ref="A396:A397"/>
    <mergeCell ref="A398:A399"/>
    <mergeCell ref="A400:A401"/>
    <mergeCell ref="A402:A404"/>
    <mergeCell ref="A406:A411"/>
    <mergeCell ref="A412:A418"/>
    <mergeCell ref="A419:A424"/>
    <mergeCell ref="A425:A431"/>
    <mergeCell ref="A432:A439"/>
    <mergeCell ref="A440:A446"/>
    <mergeCell ref="A447:A454"/>
    <mergeCell ref="A455:A456"/>
    <mergeCell ref="A457:A465"/>
    <mergeCell ref="A466:A472"/>
    <mergeCell ref="A473:A479"/>
    <mergeCell ref="A480:A487"/>
    <mergeCell ref="A488:A494"/>
    <mergeCell ref="A496:A504"/>
    <mergeCell ref="A505:A511"/>
    <mergeCell ref="A512:A513"/>
    <mergeCell ref="A514:A515"/>
    <mergeCell ref="A516:A522"/>
    <mergeCell ref="A523:A529"/>
    <mergeCell ref="A530:A533"/>
    <mergeCell ref="A534:A538"/>
    <mergeCell ref="A539:A542"/>
    <mergeCell ref="A543:A545"/>
    <mergeCell ref="A546:A550"/>
    <mergeCell ref="A551:A554"/>
    <mergeCell ref="A555:A557"/>
    <mergeCell ref="A558:A566"/>
    <mergeCell ref="A567:A571"/>
    <mergeCell ref="A572:A577"/>
    <mergeCell ref="A578:A584"/>
    <mergeCell ref="A585:A589"/>
    <mergeCell ref="A590:A598"/>
    <mergeCell ref="A599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2"/>
    <mergeCell ref="A633:A634"/>
    <mergeCell ref="A635:A640"/>
    <mergeCell ref="A641:A643"/>
    <mergeCell ref="A644:A645"/>
    <mergeCell ref="A646:A648"/>
    <mergeCell ref="A649:A651"/>
    <mergeCell ref="A652:A655"/>
    <mergeCell ref="A656:A659"/>
    <mergeCell ref="A660:A661"/>
    <mergeCell ref="A662:A663"/>
    <mergeCell ref="A664:A665"/>
    <mergeCell ref="A667:A668"/>
    <mergeCell ref="A669:A670"/>
    <mergeCell ref="A671:A674"/>
    <mergeCell ref="A676:A677"/>
    <mergeCell ref="A678:A679"/>
    <mergeCell ref="A680:A681"/>
    <mergeCell ref="A682:A683"/>
    <mergeCell ref="A684:A685"/>
    <mergeCell ref="A686:A688"/>
    <mergeCell ref="A689:A693"/>
    <mergeCell ref="A694:A700"/>
    <mergeCell ref="A701:A705"/>
    <mergeCell ref="A706:A712"/>
    <mergeCell ref="A713:A717"/>
    <mergeCell ref="A718:A723"/>
    <mergeCell ref="A724:A727"/>
    <mergeCell ref="A728:A733"/>
    <mergeCell ref="A734:A742"/>
    <mergeCell ref="A743:A751"/>
    <mergeCell ref="A752:A756"/>
    <mergeCell ref="A757:A761"/>
    <mergeCell ref="A762:A766"/>
    <mergeCell ref="A769:A770"/>
    <mergeCell ref="A771:A773"/>
    <mergeCell ref="A782:A784"/>
    <mergeCell ref="B3:B10"/>
    <mergeCell ref="B11:B16"/>
    <mergeCell ref="B17:B22"/>
    <mergeCell ref="B23:B28"/>
    <mergeCell ref="B29:B39"/>
    <mergeCell ref="B40:B52"/>
    <mergeCell ref="B53:B64"/>
    <mergeCell ref="B65:B68"/>
    <mergeCell ref="B69:B70"/>
    <mergeCell ref="B71:B72"/>
    <mergeCell ref="B73:B78"/>
    <mergeCell ref="B79:B84"/>
    <mergeCell ref="B86:B87"/>
    <mergeCell ref="B88:B92"/>
    <mergeCell ref="B93:B99"/>
    <mergeCell ref="B100:B105"/>
    <mergeCell ref="B106:B114"/>
    <mergeCell ref="B115:B128"/>
    <mergeCell ref="B129:B134"/>
    <mergeCell ref="B135:B137"/>
    <mergeCell ref="B138:B141"/>
    <mergeCell ref="B142:B146"/>
    <mergeCell ref="B147:B151"/>
    <mergeCell ref="B152:B161"/>
    <mergeCell ref="B162:B167"/>
    <mergeCell ref="B168:B171"/>
    <mergeCell ref="B172:B176"/>
    <mergeCell ref="B177:B183"/>
    <mergeCell ref="B184:B191"/>
    <mergeCell ref="B192:B198"/>
    <mergeCell ref="B199:B205"/>
    <mergeCell ref="B206:B213"/>
    <mergeCell ref="B214:B217"/>
    <mergeCell ref="B218:B226"/>
    <mergeCell ref="B227:B237"/>
    <mergeCell ref="B238:B247"/>
    <mergeCell ref="B248:B262"/>
    <mergeCell ref="B263:B274"/>
    <mergeCell ref="B275:B283"/>
    <mergeCell ref="B284:B288"/>
    <mergeCell ref="B289:B297"/>
    <mergeCell ref="B298:B299"/>
    <mergeCell ref="B300:B308"/>
    <mergeCell ref="B309:B312"/>
    <mergeCell ref="B313:B319"/>
    <mergeCell ref="B320:B326"/>
    <mergeCell ref="B327:B329"/>
    <mergeCell ref="B330:B336"/>
    <mergeCell ref="B337:B344"/>
    <mergeCell ref="B345:B355"/>
    <mergeCell ref="B356:B360"/>
    <mergeCell ref="B361:B364"/>
    <mergeCell ref="B365:B368"/>
    <mergeCell ref="B369:B374"/>
    <mergeCell ref="B375:B376"/>
    <mergeCell ref="B379:B380"/>
    <mergeCell ref="B381:B382"/>
    <mergeCell ref="B384:B385"/>
    <mergeCell ref="B386:B387"/>
    <mergeCell ref="B388:B390"/>
    <mergeCell ref="B391:B395"/>
    <mergeCell ref="B396:B397"/>
    <mergeCell ref="B398:B399"/>
    <mergeCell ref="B400:B401"/>
    <mergeCell ref="B402:B404"/>
    <mergeCell ref="B406:B411"/>
    <mergeCell ref="B412:B418"/>
    <mergeCell ref="B419:B424"/>
    <mergeCell ref="B425:B431"/>
    <mergeCell ref="B432:B439"/>
    <mergeCell ref="B440:B446"/>
    <mergeCell ref="B447:B454"/>
    <mergeCell ref="B455:B456"/>
    <mergeCell ref="B457:B465"/>
    <mergeCell ref="B466:B472"/>
    <mergeCell ref="B473:B479"/>
    <mergeCell ref="B480:B487"/>
    <mergeCell ref="B488:B494"/>
    <mergeCell ref="B496:B504"/>
    <mergeCell ref="B505:B511"/>
    <mergeCell ref="B512:B513"/>
    <mergeCell ref="B514:B515"/>
    <mergeCell ref="B516:B522"/>
    <mergeCell ref="B523:B529"/>
    <mergeCell ref="B530:B533"/>
    <mergeCell ref="B534:B538"/>
    <mergeCell ref="B539:B542"/>
    <mergeCell ref="B543:B545"/>
    <mergeCell ref="B546:B550"/>
    <mergeCell ref="B551:B554"/>
    <mergeCell ref="B555:B557"/>
    <mergeCell ref="B558:B566"/>
    <mergeCell ref="B567:B571"/>
    <mergeCell ref="B572:B577"/>
    <mergeCell ref="B578:B584"/>
    <mergeCell ref="B585:B589"/>
    <mergeCell ref="B590:B598"/>
    <mergeCell ref="B599:B603"/>
    <mergeCell ref="B604:B606"/>
    <mergeCell ref="B607:B609"/>
    <mergeCell ref="B610:B612"/>
    <mergeCell ref="B613:B615"/>
    <mergeCell ref="B616:B618"/>
    <mergeCell ref="B619:B621"/>
    <mergeCell ref="B622:B624"/>
    <mergeCell ref="B625:B627"/>
    <mergeCell ref="B628:B630"/>
    <mergeCell ref="B631:B632"/>
    <mergeCell ref="B633:B634"/>
    <mergeCell ref="B635:B640"/>
    <mergeCell ref="B641:B643"/>
    <mergeCell ref="B644:B645"/>
    <mergeCell ref="B646:B648"/>
    <mergeCell ref="B649:B651"/>
    <mergeCell ref="B652:B655"/>
    <mergeCell ref="B656:B659"/>
    <mergeCell ref="B660:B661"/>
    <mergeCell ref="B662:B663"/>
    <mergeCell ref="B664:B665"/>
    <mergeCell ref="B667:B668"/>
    <mergeCell ref="B669:B670"/>
    <mergeCell ref="B671:B674"/>
    <mergeCell ref="B676:B677"/>
    <mergeCell ref="B678:B679"/>
    <mergeCell ref="B680:B681"/>
    <mergeCell ref="B682:B683"/>
    <mergeCell ref="B684:B685"/>
    <mergeCell ref="B686:B688"/>
    <mergeCell ref="B689:B693"/>
    <mergeCell ref="B694:B700"/>
    <mergeCell ref="B701:B705"/>
    <mergeCell ref="B706:B712"/>
    <mergeCell ref="B713:B717"/>
    <mergeCell ref="B718:B723"/>
    <mergeCell ref="B724:B727"/>
    <mergeCell ref="B728:B733"/>
    <mergeCell ref="B734:B742"/>
    <mergeCell ref="B743:B751"/>
    <mergeCell ref="B752:B756"/>
    <mergeCell ref="B757:B761"/>
    <mergeCell ref="B762:B766"/>
    <mergeCell ref="B769:B770"/>
    <mergeCell ref="B771:B773"/>
    <mergeCell ref="B782:B784"/>
    <mergeCell ref="C3:C10"/>
    <mergeCell ref="C11:C16"/>
    <mergeCell ref="C17:C22"/>
    <mergeCell ref="C23:C28"/>
    <mergeCell ref="C29:C39"/>
    <mergeCell ref="C40:C52"/>
    <mergeCell ref="C53:C64"/>
    <mergeCell ref="C65:C68"/>
    <mergeCell ref="C69:C70"/>
    <mergeCell ref="C71:C72"/>
    <mergeCell ref="C73:C78"/>
    <mergeCell ref="C79:C84"/>
    <mergeCell ref="C86:C87"/>
    <mergeCell ref="C88:C92"/>
    <mergeCell ref="C93:C99"/>
    <mergeCell ref="C100:C105"/>
    <mergeCell ref="C106:C114"/>
    <mergeCell ref="C115:C128"/>
    <mergeCell ref="C129:C134"/>
    <mergeCell ref="C135:C137"/>
    <mergeCell ref="C138:C141"/>
    <mergeCell ref="C142:C146"/>
    <mergeCell ref="C147:C151"/>
    <mergeCell ref="C152:C161"/>
    <mergeCell ref="C162:C167"/>
    <mergeCell ref="C168:C171"/>
    <mergeCell ref="C172:C176"/>
    <mergeCell ref="C177:C183"/>
    <mergeCell ref="C184:C191"/>
    <mergeCell ref="C192:C198"/>
    <mergeCell ref="C199:C205"/>
    <mergeCell ref="C206:C213"/>
    <mergeCell ref="C214:C217"/>
    <mergeCell ref="C218:C226"/>
    <mergeCell ref="C227:C237"/>
    <mergeCell ref="C238:C247"/>
    <mergeCell ref="C248:C262"/>
    <mergeCell ref="C263:C274"/>
    <mergeCell ref="C275:C283"/>
    <mergeCell ref="C284:C288"/>
    <mergeCell ref="C289:C297"/>
    <mergeCell ref="C298:C299"/>
    <mergeCell ref="C300:C308"/>
    <mergeCell ref="C309:C312"/>
    <mergeCell ref="C313:C319"/>
    <mergeCell ref="C320:C326"/>
    <mergeCell ref="C327:C329"/>
    <mergeCell ref="C330:C336"/>
    <mergeCell ref="C337:C344"/>
    <mergeCell ref="C345:C355"/>
    <mergeCell ref="C356:C360"/>
    <mergeCell ref="C361:C364"/>
    <mergeCell ref="C365:C368"/>
    <mergeCell ref="C369:C374"/>
    <mergeCell ref="C375:C376"/>
    <mergeCell ref="C379:C380"/>
    <mergeCell ref="C381:C382"/>
    <mergeCell ref="C384:C385"/>
    <mergeCell ref="C386:C387"/>
    <mergeCell ref="C388:C390"/>
    <mergeCell ref="C391:C395"/>
    <mergeCell ref="C396:C397"/>
    <mergeCell ref="C398:C399"/>
    <mergeCell ref="C400:C401"/>
    <mergeCell ref="C402:C404"/>
    <mergeCell ref="C406:C411"/>
    <mergeCell ref="C412:C418"/>
    <mergeCell ref="C419:C424"/>
    <mergeCell ref="C425:C431"/>
    <mergeCell ref="C432:C439"/>
    <mergeCell ref="C440:C446"/>
    <mergeCell ref="C447:C454"/>
    <mergeCell ref="C455:C456"/>
    <mergeCell ref="C457:C465"/>
    <mergeCell ref="C466:C472"/>
    <mergeCell ref="C473:C479"/>
    <mergeCell ref="C480:C487"/>
    <mergeCell ref="C488:C494"/>
    <mergeCell ref="C496:C504"/>
    <mergeCell ref="C505:C511"/>
    <mergeCell ref="C512:C513"/>
    <mergeCell ref="C514:C515"/>
    <mergeCell ref="C516:C522"/>
    <mergeCell ref="C523:C529"/>
    <mergeCell ref="C530:C533"/>
    <mergeCell ref="C534:C538"/>
    <mergeCell ref="C539:C542"/>
    <mergeCell ref="C543:C545"/>
    <mergeCell ref="C546:C550"/>
    <mergeCell ref="C551:C554"/>
    <mergeCell ref="C555:C557"/>
    <mergeCell ref="C558:C566"/>
    <mergeCell ref="C567:C571"/>
    <mergeCell ref="C572:C577"/>
    <mergeCell ref="C578:C584"/>
    <mergeCell ref="C585:C589"/>
    <mergeCell ref="C590:C598"/>
    <mergeCell ref="C599:C603"/>
    <mergeCell ref="C604:C606"/>
    <mergeCell ref="C607:C609"/>
    <mergeCell ref="C610:C612"/>
    <mergeCell ref="C613:C615"/>
    <mergeCell ref="C616:C618"/>
    <mergeCell ref="C619:C621"/>
    <mergeCell ref="C622:C624"/>
    <mergeCell ref="C625:C627"/>
    <mergeCell ref="C628:C630"/>
    <mergeCell ref="C631:C632"/>
    <mergeCell ref="C633:C634"/>
    <mergeCell ref="C635:C640"/>
    <mergeCell ref="C641:C643"/>
    <mergeCell ref="C644:C645"/>
    <mergeCell ref="C646:C648"/>
    <mergeCell ref="C649:C651"/>
    <mergeCell ref="C652:C655"/>
    <mergeCell ref="C656:C659"/>
    <mergeCell ref="C660:C661"/>
    <mergeCell ref="C662:C663"/>
    <mergeCell ref="C664:C665"/>
    <mergeCell ref="C667:C668"/>
    <mergeCell ref="C669:C670"/>
    <mergeCell ref="C671:C674"/>
    <mergeCell ref="C676:C677"/>
    <mergeCell ref="C678:C679"/>
    <mergeCell ref="C680:C681"/>
    <mergeCell ref="C682:C683"/>
    <mergeCell ref="C684:C685"/>
    <mergeCell ref="C686:C688"/>
    <mergeCell ref="C689:C693"/>
    <mergeCell ref="C694:C700"/>
    <mergeCell ref="C701:C705"/>
    <mergeCell ref="C706:C712"/>
    <mergeCell ref="C713:C717"/>
    <mergeCell ref="C718:C723"/>
    <mergeCell ref="C724:C727"/>
    <mergeCell ref="C728:C733"/>
    <mergeCell ref="C734:C742"/>
    <mergeCell ref="C743:C751"/>
    <mergeCell ref="C752:C756"/>
    <mergeCell ref="C757:C761"/>
    <mergeCell ref="C762:C766"/>
    <mergeCell ref="C769:C770"/>
    <mergeCell ref="C771:C773"/>
    <mergeCell ref="C782:C78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陳 </cp:lastModifiedBy>
  <dcterms:created xsi:type="dcterms:W3CDTF">2025-01-24T01:57:03Z</dcterms:created>
  <dcterms:modified xsi:type="dcterms:W3CDTF">2025-01-24T01:57:45Z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AF3F0DD502594F8BACD5D32A6FA88060_11</vt:lpwstr>
  </property>
  <property fmtid="{D5CDD505-2E9C-101B-9397-08002B2CF9AE}" pid="3" name="KSOProductBuildVer">
    <vt:lpwstr>2052-12.1.0.16120</vt:lpwstr>
  </property>
</Properties>
</file>