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4-6月明细表" sheetId="5" r:id="rId1"/>
  </sheets>
  <definedNames>
    <definedName name="_xlnm._FilterDatabase" localSheetId="0" hidden="1">'4-6月明细表'!$3:$3</definedName>
    <definedName name="_xlnm.Print_Titles" localSheetId="0">'4-6月明细表'!$1:$3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<sst xmlns="http://schemas.openxmlformats.org/spreadsheetml/2006/main" count="45" uniqueCount="45">
  <si>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2025年星火产业园企业4-6月情况表</t>
  </si>
  <si>
    <t>序号</t>
  </si>
  <si>
    <t>企业名称</t>
  </si>
  <si>
    <t>面积
㎡</t>
  </si>
  <si>
    <t>4-6月缴纳租金情况（元）</t>
  </si>
  <si>
    <t>房租
补贴金额</t>
  </si>
  <si>
    <t>4-6月
非经营性缴纳水、电情况（元）</t>
  </si>
  <si>
    <t>非经营性缴纳水、电
补贴金额</t>
  </si>
  <si>
    <t>4-6月
卫生费</t>
  </si>
  <si>
    <t>卫生费补贴金额</t>
  </si>
  <si>
    <t>合计
补贴金额</t>
  </si>
  <si>
    <t>江西德信保险代理有限公司九江分公司</t>
  </si>
  <si>
    <t>九江蜂尚食品有限公司</t>
  </si>
  <si>
    <t>江西蓝晶琳电子商务有限公司</t>
  </si>
  <si>
    <t>永修县福琳电子商务有限责任公司</t>
  </si>
  <si>
    <t>永修县梦之家家具行</t>
  </si>
  <si>
    <t>九江厘清科技有限公司</t>
  </si>
  <si>
    <t>永修县建鑫物流有限公司</t>
  </si>
  <si>
    <t>永修金鼎家居销售部</t>
  </si>
  <si>
    <t>江西万桓生物科技有限公司</t>
  </si>
  <si>
    <t>永修县梦尚商贸行</t>
  </si>
  <si>
    <t>永修县天跃商贸行</t>
  </si>
  <si>
    <t>江西驰凯翌设备有限公司</t>
  </si>
  <si>
    <t>江西金辉达建筑工程有限公司</t>
  </si>
  <si>
    <t>九江沐思建材有限公司</t>
  </si>
  <si>
    <t>永修县兄弟物流店</t>
  </si>
  <si>
    <t>永修县金水商行</t>
  </si>
  <si>
    <t>永修县春国综合商行</t>
  </si>
  <si>
    <t>永修县三角乡泰祥商行</t>
  </si>
  <si>
    <t>永修县涂埠镇新城荣盛商行</t>
  </si>
  <si>
    <t>江西君道医药科技有限公司</t>
  </si>
  <si>
    <t>九江明兆环保科技有限公司</t>
  </si>
  <si>
    <t>永修县鑫昌商贸行
(个体工商户)</t>
  </si>
  <si>
    <t>永修县顺发家具行（个体工商户）</t>
  </si>
  <si>
    <t>九江天东冷链配送有限公司</t>
  </si>
  <si>
    <t>九江满成物流有限公司</t>
  </si>
  <si>
    <t>九江铭辰精密制造有限公司</t>
  </si>
  <si>
    <t>永修县君品机械有限公司</t>
  </si>
  <si>
    <t>永修腾众志顺物流有限公司</t>
  </si>
  <si>
    <t>九江佳仕德物流有限公司</t>
  </si>
  <si>
    <t>永修县同新商行</t>
  </si>
  <si>
    <t>永修县英英商行</t>
  </si>
  <si>
    <t>永修县永玖汇商贸行
（个体工商户）</t>
  </si>
  <si>
    <t>九江市福兔科技有限公司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</si>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</sst>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" xfId="50"/>
    <cellStyle name="常规 3 4" xfId="51"/>
    <cellStyle name="常规 2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50"/>
  <sheetViews>
    <sheetView tabSelected="1" workbookViewId="0">
      <pane ySplit="3" topLeftCell="A4" activePane="bottomLeft" state="frozen"/>
      <selection/>
      <selection pane="bottomLeft" activeCell="A1" sqref="A1:J1"/>
    </sheetView>
  </sheetViews>
  <sheetFormatPr defaultColWidth="9" defaultRowHeight="13.5"/>
  <cols>
    <col min="1" max="1" width="6.875" style="4" customWidth="1"/>
    <col min="2" max="2" width="20" style="5" customWidth="1"/>
    <col min="3" max="3" width="7" style="4" customWidth="1"/>
    <col min="4" max="4" width="12.75" style="6" customWidth="1"/>
    <col min="5" max="5" width="10.625" style="6" customWidth="1"/>
    <col min="6" max="6" width="14.875" style="7" customWidth="1"/>
    <col min="7" max="7" width="13.25" style="6" customWidth="1"/>
    <col min="8" max="8" width="13.375" style="6" customWidth="1"/>
    <col min="9" max="9" width="14.375" style="8" customWidth="1"/>
    <col min="10" max="10" width="13.5" style="9" customWidth="1"/>
    <col min="11" max="11" width="9" style="4"/>
    <col min="12" max="12" width="12.55" style="4"/>
    <col min="13" max="16364" width="9" style="4"/>
    <col min="16365" max="16378" width="9" style="10"/>
    <col min="16379" max="16384" width="9" style="11"/>
  </cols>
  <sheetData>
    <row r="1" s="1" customFormat="1" ht="64" customHeight="1" spans="1:10">
      <c r="A1" s="12" t="s">
        <v>0</v>
      </c>
      <c r="B1" s="13"/>
      <c r="C1" s="12"/>
      <c r="D1" s="14"/>
      <c r="E1" s="14"/>
      <c r="F1" s="15"/>
      <c r="G1" s="14"/>
      <c r="H1" s="14"/>
      <c r="I1" s="14"/>
      <c r="J1" s="14"/>
    </row>
    <row r="2" s="2" customFormat="1" ht="24" customHeight="1" spans="1:10">
      <c r="A2" s="16" t="s">
        <v>1</v>
      </c>
      <c r="B2" s="17" t="s">
        <v>2</v>
      </c>
      <c r="C2" s="17" t="s">
        <v>3</v>
      </c>
      <c r="D2" s="18" t="s">
        <v>4</v>
      </c>
      <c r="E2" s="18" t="s">
        <v>5</v>
      </c>
      <c r="F2" s="16" t="s">
        <v>6</v>
      </c>
      <c r="G2" s="16" t="s">
        <v>7</v>
      </c>
      <c r="H2" s="18" t="s">
        <v>8</v>
      </c>
      <c r="I2" s="18" t="s">
        <v>9</v>
      </c>
      <c r="J2" s="42" t="s">
        <v>10</v>
      </c>
    </row>
    <row r="3" s="2" customFormat="1" ht="24" customHeight="1" spans="1:10">
      <c r="A3" s="19"/>
      <c r="B3" s="17"/>
      <c r="C3" s="17"/>
      <c r="D3" s="20"/>
      <c r="E3" s="20"/>
      <c r="F3" s="19"/>
      <c r="G3" s="19"/>
      <c r="H3" s="20"/>
      <c r="I3" s="20"/>
      <c r="J3" s="43"/>
    </row>
    <row r="4" s="2" customFormat="1" ht="24" customHeight="1" spans="1:10">
      <c r="A4" s="21">
        <v>1</v>
      </c>
      <c r="B4" s="22" t="s">
        <v>11</v>
      </c>
      <c r="C4" s="23">
        <v>44</v>
      </c>
      <c r="D4" s="24">
        <v>2178</v>
      </c>
      <c r="E4" s="25">
        <f>D4*0.6</f>
        <v>1306.8</v>
      </c>
      <c r="F4" s="26">
        <v>86.7</v>
      </c>
      <c r="G4" s="26">
        <v>52.02</v>
      </c>
      <c r="H4" s="26">
        <v>0</v>
      </c>
      <c r="I4" s="44">
        <v>0</v>
      </c>
      <c r="J4" s="26">
        <f>E4+G4+I4</f>
        <v>1358.82</v>
      </c>
    </row>
    <row r="5" s="2" customFormat="1" ht="24" customHeight="1" spans="1:10">
      <c r="A5" s="21">
        <v>2</v>
      </c>
      <c r="B5" s="22" t="s">
        <v>12</v>
      </c>
      <c r="C5" s="23">
        <v>33</v>
      </c>
      <c r="D5" s="24">
        <v>1584</v>
      </c>
      <c r="E5" s="25">
        <f>D5*0.6</f>
        <v>950.4</v>
      </c>
      <c r="F5" s="26">
        <v>178.3</v>
      </c>
      <c r="G5" s="26">
        <v>106.98</v>
      </c>
      <c r="H5" s="26">
        <v>60</v>
      </c>
      <c r="I5" s="44">
        <v>36</v>
      </c>
      <c r="J5" s="26">
        <f>E5+G5+I5</f>
        <v>1093.38</v>
      </c>
    </row>
    <row r="6" s="2" customFormat="1" ht="24" customHeight="1" spans="1:10">
      <c r="A6" s="21">
        <v>3</v>
      </c>
      <c r="B6" s="27" t="s">
        <v>13</v>
      </c>
      <c r="C6" s="23">
        <v>600</v>
      </c>
      <c r="D6" s="25">
        <v>17100</v>
      </c>
      <c r="E6" s="25">
        <f t="shared" ref="E6:E19" si="0">D6*0.6</f>
        <v>10260</v>
      </c>
      <c r="F6" s="26">
        <v>0</v>
      </c>
      <c r="G6" s="26">
        <v>0</v>
      </c>
      <c r="H6" s="26">
        <v>0</v>
      </c>
      <c r="I6" s="44">
        <v>0</v>
      </c>
      <c r="J6" s="26">
        <v>10000</v>
      </c>
    </row>
    <row r="7" s="2" customFormat="1" ht="24" customHeight="1" spans="1:16379">
      <c r="A7" s="21">
        <v>4</v>
      </c>
      <c r="B7" s="27" t="s">
        <v>14</v>
      </c>
      <c r="C7" s="23">
        <v>600</v>
      </c>
      <c r="D7" s="25">
        <v>17100</v>
      </c>
      <c r="E7" s="25">
        <f t="shared" si="0"/>
        <v>10260</v>
      </c>
      <c r="F7" s="26">
        <v>0</v>
      </c>
      <c r="G7" s="26">
        <v>0</v>
      </c>
      <c r="H7" s="25">
        <v>0</v>
      </c>
      <c r="I7" s="44">
        <v>0</v>
      </c>
      <c r="J7" s="26">
        <v>10000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10"/>
      <c r="XEL7" s="10"/>
      <c r="XEM7" s="10"/>
      <c r="XEN7" s="10"/>
      <c r="XEO7" s="10"/>
      <c r="XEP7" s="10"/>
      <c r="XEQ7" s="10"/>
      <c r="XER7" s="10"/>
      <c r="XES7" s="10"/>
      <c r="XET7" s="10"/>
      <c r="XEU7" s="10"/>
      <c r="XEV7" s="10"/>
      <c r="XEW7" s="10"/>
      <c r="XEX7" s="10"/>
      <c r="XEY7" s="11"/>
    </row>
    <row r="8" s="2" customFormat="1" ht="24" customHeight="1" spans="1:10">
      <c r="A8" s="21">
        <v>5</v>
      </c>
      <c r="B8" s="27" t="s">
        <v>15</v>
      </c>
      <c r="C8" s="23">
        <v>1200</v>
      </c>
      <c r="D8" s="25">
        <v>16200</v>
      </c>
      <c r="E8" s="25">
        <f t="shared" si="0"/>
        <v>9720</v>
      </c>
      <c r="F8" s="26">
        <v>0</v>
      </c>
      <c r="G8" s="26">
        <v>0</v>
      </c>
      <c r="H8" s="25">
        <v>600</v>
      </c>
      <c r="I8" s="44">
        <v>360</v>
      </c>
      <c r="J8" s="26">
        <v>10000</v>
      </c>
    </row>
    <row r="9" s="2" customFormat="1" ht="24" customHeight="1" spans="1:10">
      <c r="A9" s="21">
        <v>6</v>
      </c>
      <c r="B9" s="27" t="s">
        <v>16</v>
      </c>
      <c r="C9" s="23">
        <v>450</v>
      </c>
      <c r="D9" s="25">
        <v>13916</v>
      </c>
      <c r="E9" s="25">
        <f t="shared" si="0"/>
        <v>8349.6</v>
      </c>
      <c r="F9" s="26">
        <v>960.3</v>
      </c>
      <c r="G9" s="26">
        <v>576.18</v>
      </c>
      <c r="H9" s="25">
        <v>300</v>
      </c>
      <c r="I9" s="44">
        <v>180</v>
      </c>
      <c r="J9" s="26">
        <f t="shared" ref="J6:J34" si="1">E9+G9+I9</f>
        <v>9105.78</v>
      </c>
    </row>
    <row r="10" s="2" customFormat="1" ht="24" customHeight="1" spans="1:10">
      <c r="A10" s="21">
        <v>7</v>
      </c>
      <c r="B10" s="22" t="s">
        <v>17</v>
      </c>
      <c r="C10" s="23">
        <v>563</v>
      </c>
      <c r="D10" s="25">
        <v>16045.5</v>
      </c>
      <c r="E10" s="25">
        <f t="shared" si="0"/>
        <v>9627.3</v>
      </c>
      <c r="F10" s="26">
        <v>0</v>
      </c>
      <c r="G10" s="26">
        <v>0</v>
      </c>
      <c r="H10" s="25">
        <v>900</v>
      </c>
      <c r="I10" s="44">
        <v>540</v>
      </c>
      <c r="J10" s="26">
        <v>10000</v>
      </c>
    </row>
    <row r="11" s="2" customFormat="1" ht="24" customHeight="1" spans="1:10">
      <c r="A11" s="21">
        <v>8</v>
      </c>
      <c r="B11" s="22" t="s">
        <v>18</v>
      </c>
      <c r="C11" s="23">
        <v>705</v>
      </c>
      <c r="D11" s="25">
        <v>20092.5</v>
      </c>
      <c r="E11" s="25">
        <f t="shared" si="0"/>
        <v>12055.5</v>
      </c>
      <c r="F11" s="26">
        <v>0</v>
      </c>
      <c r="G11" s="26">
        <v>0</v>
      </c>
      <c r="H11" s="25">
        <v>0</v>
      </c>
      <c r="I11" s="44">
        <v>0</v>
      </c>
      <c r="J11" s="26">
        <v>10000</v>
      </c>
    </row>
    <row r="12" s="2" customFormat="1" ht="24" customHeight="1" spans="1:10">
      <c r="A12" s="21">
        <v>9</v>
      </c>
      <c r="B12" s="22" t="s">
        <v>19</v>
      </c>
      <c r="C12" s="23">
        <v>86</v>
      </c>
      <c r="D12" s="25">
        <v>4257</v>
      </c>
      <c r="E12" s="25">
        <f t="shared" si="0"/>
        <v>2554.2</v>
      </c>
      <c r="F12" s="26">
        <v>319.6</v>
      </c>
      <c r="G12" s="26">
        <v>191.76</v>
      </c>
      <c r="H12" s="25">
        <v>90</v>
      </c>
      <c r="I12" s="44">
        <v>54</v>
      </c>
      <c r="J12" s="26">
        <f t="shared" si="1"/>
        <v>2799.96</v>
      </c>
    </row>
    <row r="13" s="3" customFormat="1" ht="24" customHeight="1" spans="1:10">
      <c r="A13" s="21">
        <v>10</v>
      </c>
      <c r="B13" s="22" t="s">
        <v>20</v>
      </c>
      <c r="C13" s="23">
        <v>600</v>
      </c>
      <c r="D13" s="25">
        <v>17100</v>
      </c>
      <c r="E13" s="25">
        <f t="shared" si="0"/>
        <v>10260</v>
      </c>
      <c r="F13" s="26">
        <v>0</v>
      </c>
      <c r="G13" s="26">
        <v>0</v>
      </c>
      <c r="H13" s="25">
        <v>0</v>
      </c>
      <c r="I13" s="44">
        <v>0</v>
      </c>
      <c r="J13" s="26">
        <v>10000</v>
      </c>
    </row>
    <row r="14" s="3" customFormat="1" ht="24" customHeight="1" spans="1:10">
      <c r="A14" s="21">
        <v>11</v>
      </c>
      <c r="B14" s="22" t="s">
        <v>21</v>
      </c>
      <c r="C14" s="23">
        <v>600</v>
      </c>
      <c r="D14" s="25">
        <v>17100</v>
      </c>
      <c r="E14" s="25">
        <f t="shared" si="0"/>
        <v>10260</v>
      </c>
      <c r="F14" s="26">
        <v>0</v>
      </c>
      <c r="G14" s="26">
        <v>0</v>
      </c>
      <c r="H14" s="25">
        <v>0</v>
      </c>
      <c r="I14" s="44">
        <v>0</v>
      </c>
      <c r="J14" s="26">
        <v>10000</v>
      </c>
    </row>
    <row r="15" s="4" customFormat="1" ht="24" customHeight="1" spans="1:10">
      <c r="A15" s="21">
        <v>12</v>
      </c>
      <c r="B15" s="22" t="s">
        <v>22</v>
      </c>
      <c r="C15" s="23">
        <v>153</v>
      </c>
      <c r="D15" s="25">
        <v>7573.5</v>
      </c>
      <c r="E15" s="25">
        <f t="shared" si="0"/>
        <v>4544.1</v>
      </c>
      <c r="F15" s="26">
        <v>528.5</v>
      </c>
      <c r="G15" s="26">
        <v>317.1</v>
      </c>
      <c r="H15" s="28">
        <v>150</v>
      </c>
      <c r="I15" s="44">
        <v>90</v>
      </c>
      <c r="J15" s="26">
        <f t="shared" si="1"/>
        <v>4951.2</v>
      </c>
    </row>
    <row r="16" s="3" customFormat="1" ht="24" customHeight="1" spans="1:10">
      <c r="A16" s="21">
        <v>13</v>
      </c>
      <c r="B16" s="22" t="s">
        <v>23</v>
      </c>
      <c r="C16" s="23">
        <v>61</v>
      </c>
      <c r="D16" s="25">
        <v>3019.5</v>
      </c>
      <c r="E16" s="25">
        <f t="shared" si="0"/>
        <v>1811.7</v>
      </c>
      <c r="F16" s="26">
        <v>272.4</v>
      </c>
      <c r="G16" s="26">
        <v>163.44</v>
      </c>
      <c r="H16" s="28">
        <v>60</v>
      </c>
      <c r="I16" s="44">
        <v>36</v>
      </c>
      <c r="J16" s="26">
        <f t="shared" si="1"/>
        <v>2011.14</v>
      </c>
    </row>
    <row r="17" s="3" customFormat="1" ht="24" customHeight="1" spans="1:16379">
      <c r="A17" s="21">
        <v>14</v>
      </c>
      <c r="B17" s="22" t="s">
        <v>24</v>
      </c>
      <c r="C17" s="23">
        <v>240</v>
      </c>
      <c r="D17" s="25">
        <v>6840</v>
      </c>
      <c r="E17" s="25">
        <f t="shared" si="0"/>
        <v>4104</v>
      </c>
      <c r="F17" s="26">
        <v>0</v>
      </c>
      <c r="G17" s="26">
        <v>0</v>
      </c>
      <c r="H17" s="28">
        <v>300</v>
      </c>
      <c r="I17" s="44">
        <v>180</v>
      </c>
      <c r="J17" s="26">
        <f t="shared" si="1"/>
        <v>4284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10"/>
      <c r="XEL17" s="10"/>
      <c r="XEM17" s="10"/>
      <c r="XEN17" s="10"/>
      <c r="XEO17" s="10"/>
      <c r="XEP17" s="10"/>
      <c r="XEQ17" s="10"/>
      <c r="XER17" s="10"/>
      <c r="XES17" s="10"/>
      <c r="XET17" s="10"/>
      <c r="XEU17" s="10"/>
      <c r="XEV17" s="10"/>
      <c r="XEW17" s="10"/>
      <c r="XEX17" s="10"/>
      <c r="XEY17" s="11"/>
    </row>
    <row r="18" s="3" customFormat="1" ht="24" customHeight="1" spans="1:10">
      <c r="A18" s="21">
        <v>15</v>
      </c>
      <c r="B18" s="22" t="s">
        <v>25</v>
      </c>
      <c r="C18" s="23">
        <v>67</v>
      </c>
      <c r="D18" s="25">
        <v>3316.5</v>
      </c>
      <c r="E18" s="25">
        <f t="shared" si="0"/>
        <v>1989.9</v>
      </c>
      <c r="F18" s="26">
        <v>754.5</v>
      </c>
      <c r="G18" s="26">
        <v>452.7</v>
      </c>
      <c r="H18" s="25">
        <v>90</v>
      </c>
      <c r="I18" s="44">
        <v>54</v>
      </c>
      <c r="J18" s="26">
        <f t="shared" si="1"/>
        <v>2496.6</v>
      </c>
    </row>
    <row r="19" s="3" customFormat="1" ht="24" customHeight="1" spans="1:10">
      <c r="A19" s="21">
        <v>16</v>
      </c>
      <c r="B19" s="22" t="s">
        <v>26</v>
      </c>
      <c r="C19" s="23">
        <v>290</v>
      </c>
      <c r="D19" s="25">
        <v>8265</v>
      </c>
      <c r="E19" s="25">
        <f t="shared" si="0"/>
        <v>4959</v>
      </c>
      <c r="F19" s="26">
        <v>832.1</v>
      </c>
      <c r="G19" s="26">
        <v>499.26</v>
      </c>
      <c r="H19" s="25">
        <v>300</v>
      </c>
      <c r="I19" s="44">
        <v>180</v>
      </c>
      <c r="J19" s="26">
        <f t="shared" si="1"/>
        <v>5638.26</v>
      </c>
    </row>
    <row r="20" s="3" customFormat="1" ht="24" customHeight="1" spans="1:10">
      <c r="A20" s="21">
        <v>17</v>
      </c>
      <c r="B20" s="22" t="s">
        <v>27</v>
      </c>
      <c r="C20" s="23">
        <v>528</v>
      </c>
      <c r="D20" s="25">
        <v>15048</v>
      </c>
      <c r="E20" s="25">
        <f t="shared" ref="E20:E38" si="2">D20*0.6</f>
        <v>9028.8</v>
      </c>
      <c r="F20" s="26">
        <v>857.4</v>
      </c>
      <c r="G20" s="26">
        <v>514.44</v>
      </c>
      <c r="H20" s="25">
        <v>450</v>
      </c>
      <c r="I20" s="44">
        <v>270</v>
      </c>
      <c r="J20" s="26">
        <f t="shared" si="1"/>
        <v>9813.24</v>
      </c>
    </row>
    <row r="21" s="3" customFormat="1" ht="24" customHeight="1" spans="1:10">
      <c r="A21" s="21">
        <v>18</v>
      </c>
      <c r="B21" s="22" t="s">
        <v>28</v>
      </c>
      <c r="C21" s="23">
        <v>445</v>
      </c>
      <c r="D21" s="25">
        <v>12682.5</v>
      </c>
      <c r="E21" s="25">
        <f t="shared" si="2"/>
        <v>7609.5</v>
      </c>
      <c r="F21" s="26">
        <v>703.2</v>
      </c>
      <c r="G21" s="26">
        <v>421.92</v>
      </c>
      <c r="H21" s="25">
        <v>450</v>
      </c>
      <c r="I21" s="44">
        <v>270</v>
      </c>
      <c r="J21" s="26">
        <f t="shared" si="1"/>
        <v>8301.42</v>
      </c>
    </row>
    <row r="22" s="3" customFormat="1" ht="24" customHeight="1" spans="1:10">
      <c r="A22" s="21">
        <v>19</v>
      </c>
      <c r="B22" s="22" t="s">
        <v>29</v>
      </c>
      <c r="C22" s="23">
        <v>563</v>
      </c>
      <c r="D22" s="25">
        <v>16045.5</v>
      </c>
      <c r="E22" s="25">
        <f t="shared" si="2"/>
        <v>9627.3</v>
      </c>
      <c r="F22" s="26">
        <v>624.7</v>
      </c>
      <c r="G22" s="26">
        <v>374.82</v>
      </c>
      <c r="H22" s="25">
        <v>600</v>
      </c>
      <c r="I22" s="44">
        <v>360</v>
      </c>
      <c r="J22" s="26">
        <v>10000</v>
      </c>
    </row>
    <row r="23" s="4" customFormat="1" ht="24" customHeight="1" spans="1:10">
      <c r="A23" s="21">
        <v>20</v>
      </c>
      <c r="B23" s="29" t="s">
        <v>30</v>
      </c>
      <c r="C23" s="23">
        <v>338</v>
      </c>
      <c r="D23" s="25">
        <v>12776.25</v>
      </c>
      <c r="E23" s="25">
        <f t="shared" si="2"/>
        <v>7665.75</v>
      </c>
      <c r="F23" s="26">
        <v>1972.3</v>
      </c>
      <c r="G23" s="26">
        <v>1000</v>
      </c>
      <c r="H23" s="25">
        <v>300</v>
      </c>
      <c r="I23" s="44">
        <v>180</v>
      </c>
      <c r="J23" s="26">
        <f t="shared" si="1"/>
        <v>8845.75</v>
      </c>
    </row>
    <row r="24" s="4" customFormat="1" ht="24" customHeight="1" spans="1:10">
      <c r="A24" s="21">
        <v>21</v>
      </c>
      <c r="B24" s="22" t="s">
        <v>31</v>
      </c>
      <c r="C24" s="23">
        <v>360</v>
      </c>
      <c r="D24" s="25">
        <f>41040/4</f>
        <v>10260</v>
      </c>
      <c r="E24" s="25">
        <f t="shared" si="2"/>
        <v>6156</v>
      </c>
      <c r="F24" s="26">
        <v>613.2</v>
      </c>
      <c r="G24" s="26">
        <v>367.92</v>
      </c>
      <c r="H24" s="25">
        <v>900</v>
      </c>
      <c r="I24" s="44">
        <v>540</v>
      </c>
      <c r="J24" s="26">
        <f t="shared" si="1"/>
        <v>7063.92</v>
      </c>
    </row>
    <row r="25" s="4" customFormat="1" ht="24" customHeight="1" spans="1:10">
      <c r="A25" s="21">
        <v>22</v>
      </c>
      <c r="B25" s="30" t="s">
        <v>32</v>
      </c>
      <c r="C25" s="23">
        <v>563</v>
      </c>
      <c r="D25" s="25">
        <v>16045.5</v>
      </c>
      <c r="E25" s="25">
        <f t="shared" si="2"/>
        <v>9627.3</v>
      </c>
      <c r="F25" s="26">
        <v>670.1</v>
      </c>
      <c r="G25" s="26">
        <v>402.06</v>
      </c>
      <c r="H25" s="25">
        <v>600</v>
      </c>
      <c r="I25" s="44">
        <v>360</v>
      </c>
      <c r="J25" s="26">
        <v>10000</v>
      </c>
    </row>
    <row r="26" s="4" customFormat="1" ht="24" customHeight="1" spans="1:10">
      <c r="A26" s="21">
        <v>23</v>
      </c>
      <c r="B26" s="31" t="s">
        <v>33</v>
      </c>
      <c r="C26" s="23">
        <v>400</v>
      </c>
      <c r="D26" s="25">
        <f>45600/4</f>
        <v>11400</v>
      </c>
      <c r="E26" s="25">
        <f t="shared" si="2"/>
        <v>6840</v>
      </c>
      <c r="F26" s="26">
        <v>1051</v>
      </c>
      <c r="G26" s="25">
        <v>630.6</v>
      </c>
      <c r="H26" s="25">
        <v>600</v>
      </c>
      <c r="I26" s="44">
        <v>360</v>
      </c>
      <c r="J26" s="26">
        <f t="shared" si="1"/>
        <v>7830.6</v>
      </c>
    </row>
    <row r="27" s="4" customFormat="1" ht="24" customHeight="1" spans="1:10">
      <c r="A27" s="21">
        <v>24</v>
      </c>
      <c r="B27" s="31" t="s">
        <v>34</v>
      </c>
      <c r="C27" s="23">
        <v>1080</v>
      </c>
      <c r="D27" s="25">
        <f>123120/4</f>
        <v>30780</v>
      </c>
      <c r="E27" s="25">
        <f t="shared" si="2"/>
        <v>18468</v>
      </c>
      <c r="F27" s="26">
        <v>0</v>
      </c>
      <c r="G27" s="25">
        <v>0</v>
      </c>
      <c r="H27" s="25">
        <v>0</v>
      </c>
      <c r="I27" s="44">
        <v>0</v>
      </c>
      <c r="J27" s="26">
        <v>10000</v>
      </c>
    </row>
    <row r="28" s="4" customFormat="1" ht="24" customHeight="1" spans="1:10">
      <c r="A28" s="21">
        <v>25</v>
      </c>
      <c r="B28" s="31" t="s">
        <v>35</v>
      </c>
      <c r="C28" s="23">
        <v>134</v>
      </c>
      <c r="D28" s="25">
        <f>33768/4</f>
        <v>8442</v>
      </c>
      <c r="E28" s="25">
        <f t="shared" si="2"/>
        <v>5065.2</v>
      </c>
      <c r="F28" s="26">
        <v>254.5</v>
      </c>
      <c r="G28" s="25">
        <v>152.7</v>
      </c>
      <c r="H28" s="25">
        <v>150</v>
      </c>
      <c r="I28" s="44">
        <v>90</v>
      </c>
      <c r="J28" s="26">
        <f t="shared" si="1"/>
        <v>5307.9</v>
      </c>
    </row>
    <row r="29" s="4" customFormat="1" ht="24" customHeight="1" spans="1:10">
      <c r="A29" s="21">
        <v>26</v>
      </c>
      <c r="B29" s="31" t="s">
        <v>36</v>
      </c>
      <c r="C29" s="23">
        <v>520</v>
      </c>
      <c r="D29" s="25">
        <f>98280/4</f>
        <v>24570</v>
      </c>
      <c r="E29" s="25">
        <f t="shared" si="2"/>
        <v>14742</v>
      </c>
      <c r="F29" s="26">
        <v>0</v>
      </c>
      <c r="G29" s="25">
        <v>0</v>
      </c>
      <c r="H29" s="25">
        <v>0</v>
      </c>
      <c r="I29" s="44">
        <v>0</v>
      </c>
      <c r="J29" s="26">
        <v>10000</v>
      </c>
    </row>
    <row r="30" s="4" customFormat="1" ht="24" customHeight="1" spans="1:10">
      <c r="A30" s="21">
        <v>27</v>
      </c>
      <c r="B30" s="31" t="s">
        <v>37</v>
      </c>
      <c r="C30" s="23">
        <v>76</v>
      </c>
      <c r="D30" s="25">
        <v>3762</v>
      </c>
      <c r="E30" s="25">
        <f t="shared" si="2"/>
        <v>2257.2</v>
      </c>
      <c r="F30" s="26">
        <v>492.7</v>
      </c>
      <c r="G30" s="25">
        <v>295.62</v>
      </c>
      <c r="H30" s="25">
        <v>150</v>
      </c>
      <c r="I30" s="44">
        <v>90</v>
      </c>
      <c r="J30" s="26">
        <f t="shared" si="1"/>
        <v>2642.82</v>
      </c>
    </row>
    <row r="31" s="4" customFormat="1" ht="24" customHeight="1" spans="1:10">
      <c r="A31" s="21">
        <v>28</v>
      </c>
      <c r="B31" s="31" t="s">
        <v>38</v>
      </c>
      <c r="C31" s="23">
        <v>70</v>
      </c>
      <c r="D31" s="25">
        <f>20400/4</f>
        <v>5100</v>
      </c>
      <c r="E31" s="25">
        <f t="shared" si="2"/>
        <v>3060</v>
      </c>
      <c r="F31" s="26">
        <v>612</v>
      </c>
      <c r="G31" s="25">
        <v>367.2</v>
      </c>
      <c r="H31" s="25">
        <v>150</v>
      </c>
      <c r="I31" s="44">
        <v>90</v>
      </c>
      <c r="J31" s="26">
        <f t="shared" si="1"/>
        <v>3517.2</v>
      </c>
    </row>
    <row r="32" s="4" customFormat="1" ht="24" customHeight="1" spans="1:10">
      <c r="A32" s="21">
        <v>29</v>
      </c>
      <c r="B32" s="31" t="s">
        <v>39</v>
      </c>
      <c r="C32" s="23">
        <v>120</v>
      </c>
      <c r="D32" s="25">
        <f>13680/4</f>
        <v>3420</v>
      </c>
      <c r="E32" s="25">
        <f t="shared" si="2"/>
        <v>2052</v>
      </c>
      <c r="F32" s="26">
        <v>1025.6</v>
      </c>
      <c r="G32" s="25">
        <v>615.36</v>
      </c>
      <c r="H32" s="25">
        <v>300</v>
      </c>
      <c r="I32" s="44">
        <v>180</v>
      </c>
      <c r="J32" s="26">
        <f t="shared" si="1"/>
        <v>2847.36</v>
      </c>
    </row>
    <row r="33" s="4" customFormat="1" ht="24" customHeight="1" spans="1:10">
      <c r="A33" s="21">
        <v>30</v>
      </c>
      <c r="B33" s="31" t="s">
        <v>40</v>
      </c>
      <c r="C33" s="23">
        <v>480</v>
      </c>
      <c r="D33" s="25">
        <f>54720/4</f>
        <v>13680</v>
      </c>
      <c r="E33" s="25">
        <f t="shared" si="2"/>
        <v>8208</v>
      </c>
      <c r="F33" s="26">
        <v>929.8</v>
      </c>
      <c r="G33" s="25">
        <v>557.88</v>
      </c>
      <c r="H33" s="25">
        <v>900</v>
      </c>
      <c r="I33" s="44">
        <v>540</v>
      </c>
      <c r="J33" s="26">
        <f t="shared" si="1"/>
        <v>9305.88</v>
      </c>
    </row>
    <row r="34" s="4" customFormat="1" ht="24" customHeight="1" spans="1:10">
      <c r="A34" s="21">
        <v>31</v>
      </c>
      <c r="B34" s="31" t="s">
        <v>41</v>
      </c>
      <c r="C34" s="23">
        <v>863</v>
      </c>
      <c r="D34" s="25">
        <f>49191/2</f>
        <v>24595.5</v>
      </c>
      <c r="E34" s="25">
        <f t="shared" si="2"/>
        <v>14757.3</v>
      </c>
      <c r="F34" s="26">
        <v>0</v>
      </c>
      <c r="G34" s="25">
        <v>0</v>
      </c>
      <c r="H34" s="25">
        <v>0</v>
      </c>
      <c r="I34" s="44">
        <v>0</v>
      </c>
      <c r="J34" s="26">
        <v>10000</v>
      </c>
    </row>
    <row r="35" s="4" customFormat="1" ht="24" customHeight="1" spans="1:10">
      <c r="A35" s="21">
        <v>32</v>
      </c>
      <c r="B35" s="31" t="s">
        <v>42</v>
      </c>
      <c r="C35" s="23">
        <v>600</v>
      </c>
      <c r="D35" s="25">
        <f>68400/4</f>
        <v>17100</v>
      </c>
      <c r="E35" s="25">
        <f t="shared" si="2"/>
        <v>10260</v>
      </c>
      <c r="F35" s="26">
        <v>0</v>
      </c>
      <c r="G35" s="25">
        <v>0</v>
      </c>
      <c r="H35" s="25">
        <v>0</v>
      </c>
      <c r="I35" s="44">
        <v>0</v>
      </c>
      <c r="J35" s="26">
        <v>10000</v>
      </c>
    </row>
    <row r="36" s="4" customFormat="1" ht="24" customHeight="1" spans="1:10">
      <c r="A36" s="21">
        <v>33</v>
      </c>
      <c r="B36" s="31" t="s">
        <v>43</v>
      </c>
      <c r="C36" s="23">
        <v>33</v>
      </c>
      <c r="D36" s="25">
        <f>6534/4</f>
        <v>1633.5</v>
      </c>
      <c r="E36" s="25">
        <f t="shared" si="2"/>
        <v>980.1</v>
      </c>
      <c r="F36" s="26">
        <v>280.3</v>
      </c>
      <c r="G36" s="25">
        <v>168.18</v>
      </c>
      <c r="H36" s="25">
        <v>90</v>
      </c>
      <c r="I36" s="44">
        <f>H36*0.6</f>
        <v>54</v>
      </c>
      <c r="J36" s="26">
        <f>E36+G36+I36</f>
        <v>1202.28</v>
      </c>
    </row>
    <row r="37" s="2" customFormat="1" ht="24" customHeight="1" spans="1:10">
      <c r="A37" s="21"/>
      <c r="B37" s="27" t="s">
        <v>44</v>
      </c>
      <c r="C37" s="23"/>
      <c r="D37" s="25"/>
      <c r="E37" s="25">
        <f t="shared" ref="E37:J37" si="3">SUM(E4:E36)</f>
        <v>239416.95</v>
      </c>
      <c r="F37" s="25">
        <f t="shared" si="3"/>
        <v>14019.2</v>
      </c>
      <c r="G37" s="25">
        <f t="shared" si="3"/>
        <v>8228.14</v>
      </c>
      <c r="H37" s="25">
        <f t="shared" si="3"/>
        <v>8490</v>
      </c>
      <c r="I37" s="25">
        <f t="shared" si="3"/>
        <v>5094</v>
      </c>
      <c r="J37" s="26">
        <f t="shared" si="3"/>
        <v>230417.51</v>
      </c>
    </row>
    <row r="38" s="1" customFormat="1" ht="18" customHeight="1" spans="1:10">
      <c r="A38" s="32"/>
      <c r="B38" s="33"/>
      <c r="C38" s="33"/>
      <c r="D38" s="34"/>
      <c r="E38" s="34"/>
      <c r="F38" s="35"/>
      <c r="G38" s="34"/>
      <c r="H38" s="34"/>
      <c r="I38" s="45"/>
      <c r="J38" s="46"/>
    </row>
    <row r="39" s="1" customFormat="1" ht="14.25" spans="1:10">
      <c r="A39" s="32"/>
      <c r="B39" s="33"/>
      <c r="C39" s="36"/>
      <c r="D39" s="34"/>
      <c r="E39" s="37"/>
      <c r="F39" s="38"/>
      <c r="G39" s="37"/>
      <c r="H39" s="37"/>
      <c r="I39" s="45"/>
      <c r="J39" s="46"/>
    </row>
    <row r="40" s="1" customFormat="1" ht="14.25" spans="1:10">
      <c r="A40" s="32"/>
      <c r="B40" s="33"/>
      <c r="C40" s="36"/>
      <c r="D40" s="34"/>
      <c r="E40" s="34"/>
      <c r="F40" s="39"/>
      <c r="G40" s="40"/>
      <c r="H40" s="41"/>
      <c r="I40" s="47"/>
      <c r="J40" s="46"/>
    </row>
    <row r="41" s="1" customFormat="1" ht="14.25" spans="1:10">
      <c r="A41" s="32"/>
      <c r="B41" s="33"/>
      <c r="C41" s="36"/>
      <c r="D41" s="34"/>
      <c r="E41" s="34"/>
      <c r="F41" s="35"/>
      <c r="G41" s="34"/>
      <c r="H41" s="34"/>
      <c r="I41" s="45"/>
      <c r="J41" s="46"/>
    </row>
    <row r="42" s="1" customFormat="1" ht="14.25" spans="1:10">
      <c r="A42" s="32"/>
      <c r="B42" s="33"/>
      <c r="C42" s="36"/>
      <c r="D42" s="34"/>
      <c r="E42" s="34"/>
      <c r="F42" s="35"/>
      <c r="G42" s="34"/>
      <c r="H42" s="34"/>
      <c r="I42" s="45"/>
      <c r="J42" s="46"/>
    </row>
    <row r="43" s="1" customFormat="1" ht="14.25" spans="1:10">
      <c r="A43" s="32"/>
      <c r="B43" s="33"/>
      <c r="C43" s="36"/>
      <c r="D43" s="34"/>
      <c r="E43" s="34"/>
      <c r="F43" s="35"/>
      <c r="G43" s="34"/>
      <c r="H43" s="34"/>
      <c r="I43" s="45"/>
      <c r="J43" s="46"/>
    </row>
    <row r="44" s="1" customFormat="1" ht="14.25" spans="1:10">
      <c r="A44" s="32"/>
      <c r="B44" s="33"/>
      <c r="C44" s="36"/>
      <c r="D44" s="34"/>
      <c r="E44" s="34"/>
      <c r="F44" s="35"/>
      <c r="G44" s="34"/>
      <c r="H44" s="34"/>
      <c r="I44" s="45"/>
      <c r="J44" s="46"/>
    </row>
    <row r="45" s="1" customFormat="1" ht="14.25" spans="2:10">
      <c r="B45" s="33"/>
      <c r="C45" s="36"/>
      <c r="D45" s="34"/>
      <c r="E45" s="34"/>
      <c r="F45" s="35"/>
      <c r="G45" s="34"/>
      <c r="H45" s="34"/>
      <c r="I45" s="45"/>
      <c r="J45" s="46"/>
    </row>
    <row r="46" s="1" customFormat="1" ht="14.25" spans="2:10">
      <c r="B46" s="33"/>
      <c r="C46" s="36"/>
      <c r="D46" s="34"/>
      <c r="E46" s="34"/>
      <c r="F46" s="35"/>
      <c r="G46" s="34"/>
      <c r="H46" s="34"/>
      <c r="I46" s="45"/>
      <c r="J46" s="46"/>
    </row>
    <row r="47" s="1" customFormat="1" ht="14.25" spans="2:10">
      <c r="B47" s="33"/>
      <c r="C47" s="36"/>
      <c r="D47" s="34"/>
      <c r="E47" s="34"/>
      <c r="F47" s="35"/>
      <c r="G47" s="34"/>
      <c r="H47" s="34"/>
      <c r="I47" s="45"/>
      <c r="J47" s="46"/>
    </row>
    <row r="48" s="1" customFormat="1" ht="14.25" spans="2:10">
      <c r="B48" s="33"/>
      <c r="C48" s="36"/>
      <c r="D48" s="34"/>
      <c r="E48" s="34"/>
      <c r="F48" s="35"/>
      <c r="G48" s="34"/>
      <c r="H48" s="34"/>
      <c r="I48" s="45"/>
      <c r="J48" s="46"/>
    </row>
    <row r="49" s="1" customFormat="1" ht="14.25" spans="2:10">
      <c r="B49" s="33"/>
      <c r="C49" s="36"/>
      <c r="D49" s="34"/>
      <c r="E49" s="34"/>
      <c r="F49" s="35"/>
      <c r="G49" s="34"/>
      <c r="H49" s="34"/>
      <c r="I49" s="45"/>
      <c r="J49" s="46"/>
    </row>
    <row r="50" s="1" customFormat="1" ht="14.25" spans="2:10">
      <c r="B50" s="33"/>
      <c r="C50" s="36"/>
      <c r="D50" s="34"/>
      <c r="E50" s="34"/>
      <c r="F50" s="35"/>
      <c r="G50" s="34"/>
      <c r="H50" s="34"/>
      <c r="I50" s="45"/>
      <c r="J50" s="46"/>
    </row>
  </sheetData>
  <mergeCells count="14">
    <mergeCell ref="A1:J1"/>
    <mergeCell ref="B38:C38"/>
    <mergeCell ref="F40:G40"/>
    <mergeCell ref="I40:J4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K3:XFD3">
    <cfRule type="duplicateValues" dxfId="0" priority="4"/>
  </conditionalFormatting>
  <conditionalFormatting sqref="A4:A37">
    <cfRule type="duplicateValues" dxfId="0" priority="1"/>
  </conditionalFormatting>
  <pageMargins left="0.0784722222222222" right="0.0784722222222222" top="0.629861111111111" bottom="0.629861111111111" header="0.16875" footer="0.338194444444444"/>
  <pageSetup paperSize="9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4-6月明细表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</cp:lastModifiedBy>
  <dcterms:created xsi:type="dcterms:W3CDTF">2021-11-04T15:48:00Z</dcterms:created>
  <cp:lastPrinted>2022-12-09T14:05:00Z</cp:lastPrinted>
  <dcterms:modified xsi:type="dcterms:W3CDTF">2025-09-18T09:22:33Z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A90DF539A63747AF8676DE04B45E0301_13</vt:lpwstr>
  </property>
  <property fmtid="{D5CDD505-2E9C-101B-9397-08002B2CF9AE}" pid="3" name="KSOProductBuildVer">
    <vt:lpwstr>2052-12.1.0.22529</vt:lpwstr>
  </property>
</Properties>
</file>