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统计明细（材料打印，红色为新增）" sheetId="9" r:id="rId1"/>
    <sheet name="财务核对（  转账）" sheetId="8" r:id="rId2"/>
  </sheets>
  <definedNames>
    <definedName name="_xlnm.Print_Area" localSheetId="0">'统计明细（材料打印，红色为新增）'!$A$1:$J$49</definedName>
  </definedNames>
  <calcPr calcId="144525"/>
</workbook>
</file>

<file path=xl/comments1.xml><?xml version="1.0" encoding="utf-8"?>
<comments xmlns="http://schemas.openxmlformats.org/spreadsheetml/2006/main">
  <authors>
    <author>fhq</author>
  </authors>
  <commentList>
    <comment ref="L11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转B03</t>
        </r>
      </text>
    </comment>
    <comment ref="L12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转B03</t>
        </r>
      </text>
    </comment>
  </commentList>
</comments>
</file>

<file path=xl/comments2.xml><?xml version="1.0" encoding="utf-8"?>
<comments xmlns="http://schemas.openxmlformats.org/spreadsheetml/2006/main">
  <authors>
    <author>fhq</author>
  </authors>
  <commentList>
    <comment ref="N11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转B03</t>
        </r>
      </text>
    </comment>
    <comment ref="N12" authorId="0">
      <text>
        <r>
          <rPr>
            <b/>
            <sz val="9"/>
            <rFont val="宋体"/>
            <charset val="134"/>
          </rPr>
          <t>fhq:</t>
        </r>
        <r>
          <rPr>
            <sz val="9"/>
            <rFont val="宋体"/>
            <charset val="134"/>
          </rPr>
          <t xml:space="preserve">
转B03</t>
        </r>
      </text>
    </comment>
  </commentList>
</comments>
</file>

<file path=xl/sharedStrings.xml><?xml version="1.0" encoding="utf-8"?>
<sst xmlns="http://schemas.openxmlformats.org/spreadsheetml/2006/main" count="335" uniqueCount="171">
  <si>
    <t>2021年江西博创科技服务有限公司（四季度）入驻企业运行费补贴表</t>
  </si>
  <si>
    <t>填报单位：永修县就业创业服务中心</t>
  </si>
  <si>
    <t>序号</t>
  </si>
  <si>
    <t>企业名称</t>
  </si>
  <si>
    <t>入驻时间</t>
  </si>
  <si>
    <t>面积㎡</t>
  </si>
  <si>
    <t>安置就业人数（人）</t>
  </si>
  <si>
    <t>4季度缴纳房租
（元）</t>
  </si>
  <si>
    <t>4季度水、电、卫、缴纳金额（元）</t>
  </si>
  <si>
    <t>4季度缴纳总金额（元）</t>
  </si>
  <si>
    <t>4季度贴补总金额
（元）</t>
  </si>
  <si>
    <t>对公账户及开户行</t>
  </si>
  <si>
    <t>付款方式</t>
  </si>
  <si>
    <t>收据金额
（元）</t>
  </si>
  <si>
    <t>费用周期</t>
  </si>
  <si>
    <t>转款时间</t>
  </si>
  <si>
    <t>江西未来时刻科技有限公司</t>
  </si>
  <si>
    <t>江西未来时刻科技有限公司
91360425MA39664W7C
江西永修农商银行建昌支行
（109317550000008729）</t>
  </si>
  <si>
    <t>季付</t>
  </si>
  <si>
    <t>2021/7/25-2021/10/24</t>
  </si>
  <si>
    <t>2021/10/25-2022/1/24</t>
  </si>
  <si>
    <t>江西春吉办公设备有限公司</t>
  </si>
  <si>
    <t>江西春吉办公设备有限公司
91360425MA39741T36
中国银行永修支行
（191748121101）</t>
  </si>
  <si>
    <t>2021/7/7-2021/10/6</t>
  </si>
  <si>
    <t>2021/10/7-2022/1/6</t>
  </si>
  <si>
    <t>永修凯莱斯酒店管理有限公司</t>
  </si>
  <si>
    <t>永修凯莱斯酒店管理有限公司
91360425MA38FYR81W
江西银行九江永修支行
（792900645000023）</t>
  </si>
  <si>
    <t>半年付</t>
  </si>
  <si>
    <t>2021/9/1-2022/2/28</t>
  </si>
  <si>
    <t>九江蓝豪化工有限公司</t>
  </si>
  <si>
    <t>公司名称：九江蓝豪化工有限公司
税号：91360425MA384LJE47
开户行：中国农业银行永修西苑支行
银行账号：14342501040004891</t>
  </si>
  <si>
    <t>2021/9/1-2021/11/30</t>
  </si>
  <si>
    <t>2021/12/1-2022/2/28</t>
  </si>
  <si>
    <t>九江市灵珏科技服务有限公司</t>
  </si>
  <si>
    <t>九江市灵珏科技服务有限公司
税号：91360425MA3ABCK60R
银行名称：中国银行永修支行
银行账号：202251574432</t>
  </si>
  <si>
    <t>2021/9/15-2021/12/14</t>
  </si>
  <si>
    <t>2021/12/15-2022/3/14</t>
  </si>
  <si>
    <t>江西兰翔贸易有限公司</t>
  </si>
  <si>
    <t>江西兰翔贸易有限公司
91360425MA38CH4FXE
账号：202244514631 
开户行：中国银行永修支行</t>
  </si>
  <si>
    <t>永修豪运商贸有限公司</t>
  </si>
  <si>
    <t>永修豪运商贸有限公司
91360425MA3871R53G
账号：1507255009200127541
开户行：中国工商银行永修支行</t>
  </si>
  <si>
    <t>2021/8/10-2021/11/9</t>
  </si>
  <si>
    <t>2021/11/10-2022/2/9</t>
  </si>
  <si>
    <t>江西博伯特进出口有限公司</t>
  </si>
  <si>
    <t>江西博伯特进出口有限公司
91360425MA38H0YJ4K
中国建设银行永修支行
（36050164075000000860）</t>
  </si>
  <si>
    <t>2021/10/1-2021/12/31</t>
  </si>
  <si>
    <t>赣江新区裕通聚大建筑工程有限公司</t>
  </si>
  <si>
    <t>赣江新区裕通聚大建筑工程有限公司
税号：91360425MA38A86H3T
银行名称：中国工商银行永修支行
银行账号：1507255009200125985</t>
  </si>
  <si>
    <t>2021/7/1-2021/12/31</t>
  </si>
  <si>
    <t>江西浩正文化传媒有限公司</t>
  </si>
  <si>
    <t>江西浩正文化传媒有限公司
913601023520717265
江西银行九江永修支行
792900625500011</t>
  </si>
  <si>
    <t>2020/5/22-2021/11/21</t>
  </si>
  <si>
    <t>2021/11/22-2022/5/21</t>
  </si>
  <si>
    <t>赣江新区盛林工程设计有限公司</t>
  </si>
  <si>
    <t>赣江新区盛林工程设计有限公司
91360425MA396C8U2X
中国银行永修支行
197747779939</t>
  </si>
  <si>
    <t>2021/9/20-2021/12/19</t>
  </si>
  <si>
    <t>2021/12/20-2021/3/19</t>
  </si>
  <si>
    <t>江西超星信息技术有限公司</t>
  </si>
  <si>
    <t>江西超星信息技术有限公司
91110108700242692T
中国建设银行永修支行
36050164075000000700</t>
  </si>
  <si>
    <t>江西百腾创达科技有限公司</t>
  </si>
  <si>
    <t>江西百腾创达科技有限公司
91360425MA384KAT78
开户行：中国建设银行永修支行
账号：36050164075000000672</t>
  </si>
  <si>
    <t>2021/9/22-2021/12/21</t>
  </si>
  <si>
    <t>2021/12/22-2022/3/21</t>
  </si>
  <si>
    <t>永修英创信息科技有限公司</t>
  </si>
  <si>
    <t>永修英创信息科技有限公司
91360425MA3ABG7J5E
开户行：中国银行永修支行
账号：190250833094</t>
  </si>
  <si>
    <t>2021/9/17-2021/12/16</t>
  </si>
  <si>
    <t>2021/12/17-2022/3/16</t>
  </si>
  <si>
    <t>江西潜宇科技有限公司</t>
  </si>
  <si>
    <t>江西潜宇科技有限公司
税号：91360104MA3982LK7K
中国银行永修支行
（203752307335）</t>
  </si>
  <si>
    <t>2021/9/4-2021/12/3</t>
  </si>
  <si>
    <t>2021/12/4-2022/3/3</t>
  </si>
  <si>
    <t>九江光耀智能科技有限公司</t>
  </si>
  <si>
    <t>九江光耀智能科技有限公司
91360425MA3ACGC58E
中国邮政储蓄银行永修新城大道支行
（936006010016298897）</t>
  </si>
  <si>
    <t>2021/8/1-2021/10/31</t>
  </si>
  <si>
    <t>2021/11/1-2022/1/31</t>
  </si>
  <si>
    <t>永修尚莱特新能源有限公司</t>
  </si>
  <si>
    <t>永修尚莱特新能源有限公司
91360425MA3ACGBY9M
九江银行永修支行
（727259200000008885）</t>
  </si>
  <si>
    <t>永修君锐信息科技有限公司</t>
  </si>
  <si>
    <t>永修君锐信息科技有限公司
91360425MA3ADTG11B
开户行：中国银行永修支行
账号：196251563475</t>
  </si>
  <si>
    <t>九江市帛化文电子商务有限公司</t>
  </si>
  <si>
    <t>九江市帛化文电子商务有限公司
91360425MA3ADTFT4Q
中国银行永修支行
（197751558154）</t>
  </si>
  <si>
    <t>2021/9/7-2021/12/6</t>
  </si>
  <si>
    <t>2021/12/7-2022/3/6</t>
  </si>
  <si>
    <t>江西宾果环保科技有限公司</t>
  </si>
  <si>
    <t>江西宾果环保科技有限公司
91360425MA3ADTG976
银行名称：中国银行永修支行
银行账号：202251547170</t>
  </si>
  <si>
    <t>江西省视创信息技术有限公司</t>
  </si>
  <si>
    <t>江西省视创信息技术有限公司
91360104MA35KTA336
开户行：中国工商银行永修支行
账号：1507255019200245792</t>
  </si>
  <si>
    <t>2021/8/15-2021/11/14</t>
  </si>
  <si>
    <t>2021/11/15-2022/2/14</t>
  </si>
  <si>
    <t>江西修莱网络科技有限公司</t>
  </si>
  <si>
    <t>江西修莱网络科技有限公司
91360425MA3AMCN43F
开户行：中国银行永修支行
账号：190252042477</t>
  </si>
  <si>
    <t>12300（含押金2700）</t>
  </si>
  <si>
    <t>2021/8/11-2021/11/10</t>
  </si>
  <si>
    <t>2021/11/11-2022/2/10</t>
  </si>
  <si>
    <t>永修县汇城企业咨询服务中心</t>
  </si>
  <si>
    <t>永修县汇城企业咨询服务中心
91360425MA3AMCMUX2
开户行：中国银行永修支行
账号：199252013676</t>
  </si>
  <si>
    <t>7500（含押金1500）</t>
  </si>
  <si>
    <t>2021/8/17-2021/11/16</t>
  </si>
  <si>
    <t>2021/11/17-2022/2/16</t>
  </si>
  <si>
    <t>九江万柳和旭企业服务有限公司</t>
  </si>
  <si>
    <t>九江万柳和旭企业服务有限公司
91360425MA7B5EHT0E
开户行：工商银行永修支行建昌分理处
账号：1507255709200031632</t>
  </si>
  <si>
    <t>2021/8/26-2022/11/25</t>
  </si>
  <si>
    <t>2021/11/26-2022/2/25</t>
  </si>
  <si>
    <t>合计</t>
  </si>
  <si>
    <t>领导批示：                                分管领导：                      财务审核：                   制表：</t>
  </si>
  <si>
    <t>2021年四季度永修新经济孵化器入驻企业房租补贴一览表</t>
  </si>
  <si>
    <r>
      <rPr>
        <sz val="16"/>
        <color theme="1"/>
        <rFont val="宋体"/>
        <charset val="134"/>
        <scheme val="minor"/>
      </rPr>
      <t>填报单位：江西博创科技服务有限公司  单位（元）                                  填报时间：</t>
    </r>
    <r>
      <rPr>
        <sz val="16"/>
        <color rgb="FFFF0000"/>
        <rFont val="宋体"/>
        <charset val="134"/>
        <scheme val="minor"/>
      </rPr>
      <t>2021/12/？</t>
    </r>
  </si>
  <si>
    <t>社会统一信用代码*</t>
  </si>
  <si>
    <t>企业名称*</t>
  </si>
  <si>
    <t>安置就业人数</t>
  </si>
  <si>
    <t>缴纳房租</t>
  </si>
  <si>
    <t>缴纳孵化服务费</t>
  </si>
  <si>
    <t>缴纳总金额</t>
  </si>
  <si>
    <t>补贴金额*</t>
  </si>
  <si>
    <t>开户行</t>
  </si>
  <si>
    <t>收款人账号</t>
  </si>
  <si>
    <t>91360425MA39664W7C</t>
  </si>
  <si>
    <t>江西永修农商银行建昌支行</t>
  </si>
  <si>
    <t>109317550000008729</t>
  </si>
  <si>
    <t>91360425MA39741T36</t>
  </si>
  <si>
    <t>中国银行永修支行</t>
  </si>
  <si>
    <t>191748121101</t>
  </si>
  <si>
    <t>91360425MA38FYR81W</t>
  </si>
  <si>
    <t>江西银行九江永修支行</t>
  </si>
  <si>
    <t>792900645000023</t>
  </si>
  <si>
    <t>91360425MA384LJE47</t>
  </si>
  <si>
    <t>中国农业银行永修西苑支行</t>
  </si>
  <si>
    <t>14342501040004891</t>
  </si>
  <si>
    <t>91360425MA3ABCK60R</t>
  </si>
  <si>
    <t>202251574432</t>
  </si>
  <si>
    <t>91360425MA38CH4FXE</t>
  </si>
  <si>
    <t>202244514631</t>
  </si>
  <si>
    <t>91360425MA3871R53G</t>
  </si>
  <si>
    <t>中国工商银行永修支行</t>
  </si>
  <si>
    <t>1507255009200127541</t>
  </si>
  <si>
    <t>91360425MA38H0YJ4K</t>
  </si>
  <si>
    <t>中国建设银行永修支行</t>
  </si>
  <si>
    <t>36050164075000000860</t>
  </si>
  <si>
    <t>91360425MA38A86H3T</t>
  </si>
  <si>
    <t>1507255009200125985</t>
  </si>
  <si>
    <t>913601023520717265</t>
  </si>
  <si>
    <t>792900625500011</t>
  </si>
  <si>
    <t>91360425MA396C8U2X</t>
  </si>
  <si>
    <t>197747779939</t>
  </si>
  <si>
    <t>91110108700242692T</t>
  </si>
  <si>
    <t>36050164075000000700</t>
  </si>
  <si>
    <t>91360425MA384KAT78</t>
  </si>
  <si>
    <t>36050164075000000672</t>
  </si>
  <si>
    <t>91360425MA3ABG7J5E</t>
  </si>
  <si>
    <t>190250833094</t>
  </si>
  <si>
    <t>91360104MA3982LK7K</t>
  </si>
  <si>
    <t>203752307335</t>
  </si>
  <si>
    <t>91360425MA3ACGC58E</t>
  </si>
  <si>
    <t>中国邮政储蓄银行永修新城大道支行</t>
  </si>
  <si>
    <t>936006010016298897</t>
  </si>
  <si>
    <t>91360425MA3ACGBY9M</t>
  </si>
  <si>
    <t>九江银行永修支行</t>
  </si>
  <si>
    <t>727259200000008885</t>
  </si>
  <si>
    <t>91360425MA3ADTG11B</t>
  </si>
  <si>
    <t>196251563475</t>
  </si>
  <si>
    <t>91360425MA3ADTFT4Q</t>
  </si>
  <si>
    <t>197751558154</t>
  </si>
  <si>
    <t>91360425MA3ADTG976</t>
  </si>
  <si>
    <t>202251547170</t>
  </si>
  <si>
    <t>91360104MA35KTA336</t>
  </si>
  <si>
    <t>91360425MA3AMCN43F</t>
  </si>
  <si>
    <t>91360425MA3AMCMUX2</t>
  </si>
  <si>
    <t>91360425MA7B5EHT0E</t>
  </si>
  <si>
    <t>工商银行永修支行建昌分理处</t>
  </si>
  <si>
    <t>注：孵化服务费是指水、电、空调、宽带和其他服务的费用</t>
  </si>
  <si>
    <t>领导批示：                              复核：                           制表：</t>
  </si>
</sst>
</file>

<file path=xl/styles.xml><?xml version="1.0" encoding="utf-8"?>
<styleSheet xmlns="http://schemas.openxmlformats.org/spreadsheetml/2006/main">
  <numFmts count="7">
    <numFmt numFmtId="176" formatCode="yy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_ "/>
    <numFmt numFmtId="178" formatCode="0.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Arial"/>
      <charset val="134"/>
    </font>
    <font>
      <sz val="16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rgb="FFFF00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0" fillId="24" borderId="17" applyNumberFormat="0" applyAlignment="0" applyProtection="0">
      <alignment vertical="center"/>
    </xf>
    <xf numFmtId="0" fontId="31" fillId="24" borderId="12" applyNumberFormat="0" applyAlignment="0" applyProtection="0">
      <alignment vertical="center"/>
    </xf>
    <xf numFmtId="0" fontId="25" fillId="23" borderId="14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177" fontId="6" fillId="0" borderId="2" xfId="0" applyNumberFormat="1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7" fontId="8" fillId="2" borderId="3" xfId="0" applyNumberFormat="1" applyFont="1" applyFill="1" applyBorder="1" applyAlignment="1">
      <alignment horizontal="center" vertical="center"/>
    </xf>
    <xf numFmtId="177" fontId="0" fillId="0" borderId="3" xfId="52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 wrapText="1"/>
    </xf>
    <xf numFmtId="177" fontId="0" fillId="0" borderId="6" xfId="0" applyNumberFormat="1" applyFont="1" applyFill="1" applyBorder="1" applyAlignment="1">
      <alignment horizontal="center" vertical="center" wrapText="1"/>
    </xf>
    <xf numFmtId="177" fontId="0" fillId="0" borderId="7" xfId="0" applyNumberFormat="1" applyFont="1" applyFill="1" applyBorder="1" applyAlignment="1">
      <alignment horizontal="center" vertical="center" wrapText="1"/>
    </xf>
    <xf numFmtId="177" fontId="0" fillId="0" borderId="8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7" fontId="0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 wrapText="1"/>
    </xf>
    <xf numFmtId="177" fontId="0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7" fontId="0" fillId="0" borderId="9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4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78" fontId="6" fillId="0" borderId="0" xfId="0" applyNumberFormat="1" applyFont="1" applyFill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178" fontId="0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 quotePrefix="1">
      <alignment horizontal="center" vertical="center" wrapText="1"/>
    </xf>
    <xf numFmtId="0" fontId="4" fillId="0" borderId="3" xfId="0" applyFont="1" applyFill="1" applyBorder="1" applyAlignment="1" quotePrefix="1">
      <alignment horizontal="center" vertical="center" wrapText="1"/>
    </xf>
    <xf numFmtId="0" fontId="0" fillId="0" borderId="4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tabSelected="1" workbookViewId="0">
      <pane xSplit="2" ySplit="3" topLeftCell="C46" activePane="bottomRight" state="frozen"/>
      <selection/>
      <selection pane="topRight"/>
      <selection pane="bottomLeft"/>
      <selection pane="bottomRight" activeCell="Q46" sqref="Q46"/>
    </sheetView>
  </sheetViews>
  <sheetFormatPr defaultColWidth="9" defaultRowHeight="15.6"/>
  <cols>
    <col min="1" max="1" width="7.37962962962963" style="1" customWidth="1"/>
    <col min="2" max="2" width="16.75" style="5" customWidth="1"/>
    <col min="3" max="3" width="10.8796296296296" customWidth="1"/>
    <col min="4" max="4" width="8.87962962962963" style="6" customWidth="1"/>
    <col min="5" max="5" width="10.1851851851852" style="96" customWidth="1"/>
    <col min="6" max="6" width="10.3796296296296" style="97" customWidth="1"/>
    <col min="7" max="7" width="10.1296296296296" style="97" customWidth="1"/>
    <col min="8" max="8" width="12.6296296296296" style="97" customWidth="1"/>
    <col min="9" max="9" width="12" style="97" customWidth="1"/>
    <col min="10" max="10" width="37" style="6" customWidth="1"/>
    <col min="11" max="11" width="9.37962962962963" style="6" hidden="1" customWidth="1"/>
    <col min="12" max="12" width="9.5" style="98" hidden="1" customWidth="1"/>
    <col min="13" max="13" width="11.8796296296296" style="98" hidden="1" customWidth="1"/>
    <col min="14" max="14" width="10.8240740740741" hidden="1" customWidth="1"/>
  </cols>
  <sheetData>
    <row r="1" s="1" customFormat="1" ht="46" customHeight="1" spans="1:13">
      <c r="A1" s="13" t="s">
        <v>0</v>
      </c>
      <c r="B1" s="13"/>
      <c r="C1" s="13"/>
      <c r="D1" s="13"/>
      <c r="E1" s="59"/>
      <c r="F1" s="99"/>
      <c r="G1" s="99"/>
      <c r="H1" s="99"/>
      <c r="I1" s="99"/>
      <c r="J1" s="13"/>
      <c r="K1" s="114"/>
      <c r="L1" s="114"/>
      <c r="M1" s="114"/>
    </row>
    <row r="2" s="1" customFormat="1" ht="34" customHeight="1" spans="1:13">
      <c r="A2" s="100" t="s">
        <v>1</v>
      </c>
      <c r="B2" s="100"/>
      <c r="C2" s="100"/>
      <c r="D2" s="101"/>
      <c r="E2" s="102"/>
      <c r="F2" s="103"/>
      <c r="G2" s="103"/>
      <c r="H2" s="103"/>
      <c r="I2" s="103"/>
      <c r="J2" s="100"/>
      <c r="K2" s="53"/>
      <c r="L2" s="115"/>
      <c r="M2" s="115"/>
    </row>
    <row r="3" s="2" customFormat="1" ht="58" customHeight="1" spans="1:14">
      <c r="A3" s="19" t="s">
        <v>2</v>
      </c>
      <c r="B3" s="19" t="s">
        <v>3</v>
      </c>
      <c r="C3" s="19" t="s">
        <v>4</v>
      </c>
      <c r="D3" s="19" t="s">
        <v>5</v>
      </c>
      <c r="E3" s="104" t="s">
        <v>6</v>
      </c>
      <c r="F3" s="105" t="s">
        <v>7</v>
      </c>
      <c r="G3" s="105" t="s">
        <v>8</v>
      </c>
      <c r="H3" s="105" t="s">
        <v>9</v>
      </c>
      <c r="I3" s="63" t="s">
        <v>10</v>
      </c>
      <c r="J3" s="64" t="s">
        <v>11</v>
      </c>
      <c r="K3" s="64" t="s">
        <v>12</v>
      </c>
      <c r="L3" s="64" t="s">
        <v>13</v>
      </c>
      <c r="M3" s="64" t="s">
        <v>14</v>
      </c>
      <c r="N3" s="66" t="s">
        <v>15</v>
      </c>
    </row>
    <row r="4" s="2" customFormat="1" ht="31" customHeight="1" spans="1:14">
      <c r="A4" s="24">
        <v>1</v>
      </c>
      <c r="B4" s="22" t="s">
        <v>16</v>
      </c>
      <c r="C4" s="23">
        <v>43891</v>
      </c>
      <c r="D4" s="24">
        <v>54.6</v>
      </c>
      <c r="E4" s="25">
        <v>14</v>
      </c>
      <c r="F4" s="26">
        <v>6480</v>
      </c>
      <c r="G4" s="26">
        <v>1500</v>
      </c>
      <c r="H4" s="26">
        <f>F4+G4</f>
        <v>7980</v>
      </c>
      <c r="I4" s="33">
        <f>H4*60%</f>
        <v>4788</v>
      </c>
      <c r="J4" s="22" t="s">
        <v>17</v>
      </c>
      <c r="K4" s="67" t="s">
        <v>18</v>
      </c>
      <c r="L4" s="28">
        <v>7980</v>
      </c>
      <c r="M4" s="28" t="s">
        <v>19</v>
      </c>
      <c r="N4" s="68">
        <v>44403</v>
      </c>
    </row>
    <row r="5" s="2" customFormat="1" ht="31" customHeight="1" spans="1:14">
      <c r="A5" s="24"/>
      <c r="B5" s="22"/>
      <c r="C5" s="23"/>
      <c r="D5" s="24"/>
      <c r="E5" s="25"/>
      <c r="F5" s="26"/>
      <c r="G5" s="26"/>
      <c r="H5" s="26"/>
      <c r="I5" s="33"/>
      <c r="J5" s="22"/>
      <c r="K5" s="69"/>
      <c r="L5" s="28">
        <v>7980</v>
      </c>
      <c r="M5" s="28" t="s">
        <v>20</v>
      </c>
      <c r="N5" s="68">
        <v>44510</v>
      </c>
    </row>
    <row r="6" s="2" customFormat="1" ht="32" customHeight="1" spans="1:14">
      <c r="A6" s="24">
        <v>2</v>
      </c>
      <c r="B6" s="22" t="s">
        <v>21</v>
      </c>
      <c r="C6" s="23">
        <v>43928</v>
      </c>
      <c r="D6" s="24">
        <v>33</v>
      </c>
      <c r="E6" s="25">
        <v>11</v>
      </c>
      <c r="F6" s="26">
        <v>3600</v>
      </c>
      <c r="G6" s="26">
        <v>1500</v>
      </c>
      <c r="H6" s="26">
        <f>F6+G6</f>
        <v>5100</v>
      </c>
      <c r="I6" s="33">
        <f>H6*60%</f>
        <v>3060</v>
      </c>
      <c r="J6" s="22" t="s">
        <v>22</v>
      </c>
      <c r="K6" s="70" t="s">
        <v>18</v>
      </c>
      <c r="L6" s="28">
        <v>5100</v>
      </c>
      <c r="M6" s="28" t="s">
        <v>23</v>
      </c>
      <c r="N6" s="68">
        <v>44379</v>
      </c>
    </row>
    <row r="7" s="2" customFormat="1" ht="32" customHeight="1" spans="1:14">
      <c r="A7" s="24"/>
      <c r="B7" s="22"/>
      <c r="C7" s="23"/>
      <c r="D7" s="24"/>
      <c r="E7" s="25"/>
      <c r="F7" s="26"/>
      <c r="G7" s="26"/>
      <c r="H7" s="26"/>
      <c r="I7" s="33"/>
      <c r="J7" s="22"/>
      <c r="K7" s="70"/>
      <c r="L7" s="28">
        <v>5100</v>
      </c>
      <c r="M7" s="28" t="s">
        <v>24</v>
      </c>
      <c r="N7" s="68">
        <v>44477</v>
      </c>
    </row>
    <row r="8" s="2" customFormat="1" ht="62" customHeight="1" spans="1:14">
      <c r="A8" s="106">
        <v>3</v>
      </c>
      <c r="B8" s="27" t="s">
        <v>25</v>
      </c>
      <c r="C8" s="23">
        <v>43525</v>
      </c>
      <c r="D8" s="24">
        <v>42</v>
      </c>
      <c r="E8" s="25">
        <v>17</v>
      </c>
      <c r="F8" s="28">
        <v>5670</v>
      </c>
      <c r="G8" s="28">
        <v>1500</v>
      </c>
      <c r="H8" s="28">
        <f>F8+G8</f>
        <v>7170</v>
      </c>
      <c r="I8" s="25">
        <f>H8*60%</f>
        <v>4302</v>
      </c>
      <c r="J8" s="22" t="s">
        <v>26</v>
      </c>
      <c r="K8" s="70" t="s">
        <v>27</v>
      </c>
      <c r="L8" s="28">
        <v>14340</v>
      </c>
      <c r="M8" s="28" t="s">
        <v>28</v>
      </c>
      <c r="N8" s="68">
        <v>44439</v>
      </c>
    </row>
    <row r="9" s="2" customFormat="1" ht="33" customHeight="1" spans="1:14">
      <c r="A9" s="24">
        <v>4</v>
      </c>
      <c r="B9" s="22" t="s">
        <v>29</v>
      </c>
      <c r="C9" s="23">
        <v>43355</v>
      </c>
      <c r="D9" s="24">
        <v>25</v>
      </c>
      <c r="E9" s="25">
        <v>4</v>
      </c>
      <c r="F9" s="26">
        <v>4500</v>
      </c>
      <c r="G9" s="26">
        <v>1500</v>
      </c>
      <c r="H9" s="26">
        <f>F9+G9</f>
        <v>6000</v>
      </c>
      <c r="I9" s="33">
        <f>H9*60%</f>
        <v>3600</v>
      </c>
      <c r="J9" s="22" t="s">
        <v>30</v>
      </c>
      <c r="K9" s="71" t="s">
        <v>18</v>
      </c>
      <c r="L9" s="28">
        <v>6000</v>
      </c>
      <c r="M9" s="28" t="s">
        <v>31</v>
      </c>
      <c r="N9" s="68">
        <v>44431</v>
      </c>
    </row>
    <row r="10" s="2" customFormat="1" ht="33" customHeight="1" spans="1:14">
      <c r="A10" s="24"/>
      <c r="B10" s="22"/>
      <c r="C10" s="23"/>
      <c r="D10" s="24"/>
      <c r="E10" s="25"/>
      <c r="F10" s="26"/>
      <c r="G10" s="26"/>
      <c r="H10" s="26"/>
      <c r="I10" s="33"/>
      <c r="J10" s="22"/>
      <c r="K10" s="71"/>
      <c r="L10" s="28">
        <v>6000</v>
      </c>
      <c r="M10" s="28" t="s">
        <v>32</v>
      </c>
      <c r="N10" s="68">
        <v>44526</v>
      </c>
    </row>
    <row r="11" s="2" customFormat="1" ht="32" customHeight="1" spans="1:14">
      <c r="A11" s="24">
        <v>5</v>
      </c>
      <c r="B11" s="27" t="s">
        <v>33</v>
      </c>
      <c r="C11" s="23">
        <v>44270</v>
      </c>
      <c r="D11" s="29">
        <v>10</v>
      </c>
      <c r="E11" s="25">
        <v>3</v>
      </c>
      <c r="F11" s="30">
        <f>1500*3</f>
        <v>4500</v>
      </c>
      <c r="G11" s="30">
        <f>500*3</f>
        <v>1500</v>
      </c>
      <c r="H11" s="30">
        <f t="shared" ref="H11:H15" si="0">F11+G11</f>
        <v>6000</v>
      </c>
      <c r="I11" s="25">
        <f t="shared" ref="I11:I15" si="1">H11*60%</f>
        <v>3600</v>
      </c>
      <c r="J11" s="22" t="s">
        <v>34</v>
      </c>
      <c r="K11" s="71" t="s">
        <v>18</v>
      </c>
      <c r="L11" s="28">
        <v>6000</v>
      </c>
      <c r="M11" s="28" t="s">
        <v>35</v>
      </c>
      <c r="N11" s="68">
        <v>44455</v>
      </c>
    </row>
    <row r="12" s="2" customFormat="1" ht="32" customHeight="1" spans="1:14">
      <c r="A12" s="24"/>
      <c r="B12" s="27"/>
      <c r="C12" s="23"/>
      <c r="D12" s="29"/>
      <c r="E12" s="25"/>
      <c r="F12" s="30"/>
      <c r="G12" s="30"/>
      <c r="H12" s="30"/>
      <c r="I12" s="25"/>
      <c r="J12" s="22"/>
      <c r="K12" s="71"/>
      <c r="L12" s="28">
        <v>6000</v>
      </c>
      <c r="M12" s="28" t="s">
        <v>36</v>
      </c>
      <c r="N12" s="68">
        <v>44543</v>
      </c>
    </row>
    <row r="13" s="2" customFormat="1" ht="34" customHeight="1" spans="1:14">
      <c r="A13" s="24">
        <v>6</v>
      </c>
      <c r="B13" s="22" t="s">
        <v>37</v>
      </c>
      <c r="C13" s="23">
        <v>43525</v>
      </c>
      <c r="D13" s="24">
        <v>25</v>
      </c>
      <c r="E13" s="25">
        <v>10</v>
      </c>
      <c r="F13" s="26">
        <v>4500</v>
      </c>
      <c r="G13" s="26">
        <v>1500</v>
      </c>
      <c r="H13" s="26">
        <f t="shared" si="0"/>
        <v>6000</v>
      </c>
      <c r="I13" s="33">
        <f t="shared" si="1"/>
        <v>3600</v>
      </c>
      <c r="J13" s="22" t="s">
        <v>38</v>
      </c>
      <c r="K13" s="67" t="s">
        <v>18</v>
      </c>
      <c r="L13" s="28">
        <v>6000</v>
      </c>
      <c r="M13" s="28" t="s">
        <v>31</v>
      </c>
      <c r="N13" s="68">
        <v>44439</v>
      </c>
    </row>
    <row r="14" s="2" customFormat="1" ht="34" customHeight="1" spans="1:14">
      <c r="A14" s="24"/>
      <c r="B14" s="22"/>
      <c r="C14" s="23"/>
      <c r="D14" s="24"/>
      <c r="E14" s="25"/>
      <c r="F14" s="26"/>
      <c r="G14" s="26"/>
      <c r="H14" s="26"/>
      <c r="I14" s="33"/>
      <c r="J14" s="22"/>
      <c r="K14" s="69"/>
      <c r="L14" s="28">
        <v>6000</v>
      </c>
      <c r="M14" s="28" t="s">
        <v>32</v>
      </c>
      <c r="N14" s="68">
        <v>44543</v>
      </c>
    </row>
    <row r="15" s="2" customFormat="1" ht="43" customHeight="1" spans="1:14">
      <c r="A15" s="24">
        <v>7</v>
      </c>
      <c r="B15" s="22" t="s">
        <v>39</v>
      </c>
      <c r="C15" s="23">
        <v>43595</v>
      </c>
      <c r="D15" s="24">
        <v>25</v>
      </c>
      <c r="E15" s="25">
        <v>7</v>
      </c>
      <c r="F15" s="26">
        <v>3600</v>
      </c>
      <c r="G15" s="26">
        <v>1500</v>
      </c>
      <c r="H15" s="26">
        <f t="shared" si="0"/>
        <v>5100</v>
      </c>
      <c r="I15" s="33">
        <f t="shared" si="1"/>
        <v>3060</v>
      </c>
      <c r="J15" s="22" t="s">
        <v>40</v>
      </c>
      <c r="K15" s="67" t="s">
        <v>18</v>
      </c>
      <c r="L15" s="28">
        <v>5100</v>
      </c>
      <c r="M15" s="28" t="s">
        <v>41</v>
      </c>
      <c r="N15" s="68">
        <v>44413</v>
      </c>
    </row>
    <row r="16" s="2" customFormat="1" ht="33" customHeight="1" spans="1:14">
      <c r="A16" s="24"/>
      <c r="B16" s="22"/>
      <c r="C16" s="23"/>
      <c r="D16" s="24"/>
      <c r="E16" s="25"/>
      <c r="F16" s="26"/>
      <c r="G16" s="26"/>
      <c r="H16" s="26"/>
      <c r="I16" s="33"/>
      <c r="J16" s="22"/>
      <c r="K16" s="69"/>
      <c r="L16" s="28">
        <v>5100</v>
      </c>
      <c r="M16" s="28" t="s">
        <v>42</v>
      </c>
      <c r="N16" s="68">
        <v>44511</v>
      </c>
    </row>
    <row r="17" s="2" customFormat="1" ht="62" customHeight="1" spans="1:14">
      <c r="A17" s="24">
        <v>8</v>
      </c>
      <c r="B17" s="27" t="s">
        <v>43</v>
      </c>
      <c r="C17" s="23">
        <v>43556</v>
      </c>
      <c r="D17" s="24">
        <v>25</v>
      </c>
      <c r="E17" s="25">
        <v>5</v>
      </c>
      <c r="F17" s="30">
        <v>4500</v>
      </c>
      <c r="G17" s="30">
        <v>1500</v>
      </c>
      <c r="H17" s="30">
        <f>F17+G17</f>
        <v>6000</v>
      </c>
      <c r="I17" s="33">
        <f>H17*60%</f>
        <v>3600</v>
      </c>
      <c r="J17" s="22" t="s">
        <v>44</v>
      </c>
      <c r="K17" s="71" t="s">
        <v>18</v>
      </c>
      <c r="L17" s="72">
        <v>6000</v>
      </c>
      <c r="M17" s="28" t="s">
        <v>45</v>
      </c>
      <c r="N17" s="68">
        <v>44465</v>
      </c>
    </row>
    <row r="18" s="2" customFormat="1" ht="62" customHeight="1" spans="1:14">
      <c r="A18" s="24">
        <v>9</v>
      </c>
      <c r="B18" s="27" t="s">
        <v>46</v>
      </c>
      <c r="C18" s="23">
        <v>43444</v>
      </c>
      <c r="D18" s="24">
        <v>10</v>
      </c>
      <c r="E18" s="27">
        <v>6</v>
      </c>
      <c r="F18" s="31">
        <v>2400</v>
      </c>
      <c r="G18" s="26">
        <v>900</v>
      </c>
      <c r="H18" s="31">
        <f>F18+G18</f>
        <v>3300</v>
      </c>
      <c r="I18" s="33">
        <f>H18*60%</f>
        <v>1980</v>
      </c>
      <c r="J18" s="22" t="s">
        <v>47</v>
      </c>
      <c r="K18" s="73" t="s">
        <v>27</v>
      </c>
      <c r="L18" s="28">
        <v>6600</v>
      </c>
      <c r="M18" s="28" t="s">
        <v>48</v>
      </c>
      <c r="N18" s="68">
        <v>44347</v>
      </c>
    </row>
    <row r="19" s="2" customFormat="1" ht="33" customHeight="1" spans="1:14">
      <c r="A19" s="106">
        <v>10</v>
      </c>
      <c r="B19" s="22" t="s">
        <v>49</v>
      </c>
      <c r="C19" s="23">
        <v>43426</v>
      </c>
      <c r="D19" s="24">
        <v>10</v>
      </c>
      <c r="E19" s="25">
        <v>13</v>
      </c>
      <c r="F19" s="26">
        <v>3000</v>
      </c>
      <c r="G19" s="26">
        <v>900</v>
      </c>
      <c r="H19" s="26">
        <f>F19+G19</f>
        <v>3900</v>
      </c>
      <c r="I19" s="33">
        <f>H19*60%</f>
        <v>2340</v>
      </c>
      <c r="J19" s="22" t="s">
        <v>50</v>
      </c>
      <c r="K19" s="73" t="s">
        <v>27</v>
      </c>
      <c r="L19" s="28">
        <v>7800</v>
      </c>
      <c r="M19" s="28" t="s">
        <v>51</v>
      </c>
      <c r="N19" s="68">
        <v>44335</v>
      </c>
    </row>
    <row r="20" s="2" customFormat="1" ht="33" customHeight="1" spans="1:14">
      <c r="A20" s="107"/>
      <c r="B20" s="22"/>
      <c r="C20" s="23"/>
      <c r="D20" s="24"/>
      <c r="E20" s="25"/>
      <c r="F20" s="26"/>
      <c r="G20" s="26"/>
      <c r="H20" s="26"/>
      <c r="I20" s="33"/>
      <c r="J20" s="22"/>
      <c r="K20" s="74"/>
      <c r="L20" s="28">
        <v>7800</v>
      </c>
      <c r="M20" s="28" t="s">
        <v>52</v>
      </c>
      <c r="N20" s="68">
        <v>44525</v>
      </c>
    </row>
    <row r="21" s="2" customFormat="1" ht="32" customHeight="1" spans="1:14">
      <c r="A21" s="24">
        <v>11</v>
      </c>
      <c r="B21" s="22" t="s">
        <v>53</v>
      </c>
      <c r="C21" s="23">
        <v>43910</v>
      </c>
      <c r="D21" s="24">
        <v>10</v>
      </c>
      <c r="E21" s="25">
        <v>7</v>
      </c>
      <c r="F21" s="26">
        <v>3000</v>
      </c>
      <c r="G21" s="26">
        <v>900</v>
      </c>
      <c r="H21" s="26">
        <f>F21+G21</f>
        <v>3900</v>
      </c>
      <c r="I21" s="33">
        <f>H21*60%</f>
        <v>2340</v>
      </c>
      <c r="J21" s="22" t="s">
        <v>54</v>
      </c>
      <c r="K21" s="67" t="s">
        <v>18</v>
      </c>
      <c r="L21" s="28">
        <v>3900</v>
      </c>
      <c r="M21" s="28" t="s">
        <v>55</v>
      </c>
      <c r="N21" s="68">
        <v>44463</v>
      </c>
    </row>
    <row r="22" s="2" customFormat="1" ht="32" customHeight="1" spans="1:14">
      <c r="A22" s="24"/>
      <c r="B22" s="22"/>
      <c r="C22" s="23"/>
      <c r="D22" s="24"/>
      <c r="E22" s="25"/>
      <c r="F22" s="26"/>
      <c r="G22" s="26"/>
      <c r="H22" s="26"/>
      <c r="I22" s="33"/>
      <c r="J22" s="22"/>
      <c r="K22" s="69"/>
      <c r="L22" s="28">
        <v>3900</v>
      </c>
      <c r="M22" s="28" t="s">
        <v>56</v>
      </c>
      <c r="N22" s="68">
        <v>44543</v>
      </c>
    </row>
    <row r="23" s="2" customFormat="1" ht="62" customHeight="1" spans="1:14">
      <c r="A23" s="106">
        <v>12</v>
      </c>
      <c r="B23" s="27" t="s">
        <v>57</v>
      </c>
      <c r="C23" s="32">
        <v>43405</v>
      </c>
      <c r="D23" s="29">
        <v>32</v>
      </c>
      <c r="E23" s="25">
        <v>44</v>
      </c>
      <c r="F23" s="28">
        <v>7200</v>
      </c>
      <c r="G23" s="28">
        <v>1500</v>
      </c>
      <c r="H23" s="28">
        <f>F23+G23</f>
        <v>8700</v>
      </c>
      <c r="I23" s="25">
        <f>H23*60%</f>
        <v>5220</v>
      </c>
      <c r="J23" s="27" t="s">
        <v>58</v>
      </c>
      <c r="K23" s="73" t="s">
        <v>27</v>
      </c>
      <c r="L23" s="29">
        <v>17400</v>
      </c>
      <c r="M23" s="28" t="s">
        <v>28</v>
      </c>
      <c r="N23" s="68">
        <v>44465</v>
      </c>
    </row>
    <row r="24" s="2" customFormat="1" ht="32" customHeight="1" spans="1:14">
      <c r="A24" s="24">
        <v>13</v>
      </c>
      <c r="B24" s="22" t="s">
        <v>59</v>
      </c>
      <c r="C24" s="23">
        <v>44096</v>
      </c>
      <c r="D24" s="24">
        <v>32</v>
      </c>
      <c r="E24" s="25">
        <v>8</v>
      </c>
      <c r="F24" s="26">
        <v>7200</v>
      </c>
      <c r="G24" s="26">
        <v>1500</v>
      </c>
      <c r="H24" s="26">
        <f>F24+G24</f>
        <v>8700</v>
      </c>
      <c r="I24" s="33">
        <f>H24*60%</f>
        <v>5220</v>
      </c>
      <c r="J24" s="22" t="s">
        <v>60</v>
      </c>
      <c r="K24" s="73" t="s">
        <v>18</v>
      </c>
      <c r="L24" s="28">
        <v>8700</v>
      </c>
      <c r="M24" s="28" t="s">
        <v>61</v>
      </c>
      <c r="N24" s="68">
        <v>44462</v>
      </c>
    </row>
    <row r="25" s="2" customFormat="1" ht="32" customHeight="1" spans="1:14">
      <c r="A25" s="24"/>
      <c r="B25" s="22"/>
      <c r="C25" s="23"/>
      <c r="D25" s="24"/>
      <c r="E25" s="25"/>
      <c r="F25" s="26"/>
      <c r="G25" s="26"/>
      <c r="H25" s="26"/>
      <c r="I25" s="33"/>
      <c r="J25" s="22"/>
      <c r="K25" s="75"/>
      <c r="L25" s="28">
        <v>8700</v>
      </c>
      <c r="M25" s="28" t="s">
        <v>62</v>
      </c>
      <c r="N25" s="68">
        <v>44543</v>
      </c>
    </row>
    <row r="26" s="2" customFormat="1" ht="33" customHeight="1" spans="1:14">
      <c r="A26" s="29">
        <v>14</v>
      </c>
      <c r="B26" s="27" t="s">
        <v>63</v>
      </c>
      <c r="C26" s="32">
        <v>44272</v>
      </c>
      <c r="D26" s="24">
        <v>42</v>
      </c>
      <c r="E26" s="25">
        <v>3</v>
      </c>
      <c r="F26" s="33">
        <v>8100</v>
      </c>
      <c r="G26" s="26">
        <v>1500</v>
      </c>
      <c r="H26" s="26">
        <f>F26+G26</f>
        <v>9600</v>
      </c>
      <c r="I26" s="25">
        <f>H26*60%</f>
        <v>5760</v>
      </c>
      <c r="J26" s="27" t="s">
        <v>64</v>
      </c>
      <c r="K26" s="70" t="s">
        <v>18</v>
      </c>
      <c r="L26" s="28">
        <v>9600</v>
      </c>
      <c r="M26" s="28" t="s">
        <v>65</v>
      </c>
      <c r="N26" s="68">
        <v>44453</v>
      </c>
    </row>
    <row r="27" s="2" customFormat="1" ht="33" customHeight="1" spans="1:14">
      <c r="A27" s="29"/>
      <c r="B27" s="27"/>
      <c r="C27" s="32"/>
      <c r="D27" s="24"/>
      <c r="E27" s="25"/>
      <c r="F27" s="33"/>
      <c r="G27" s="26"/>
      <c r="H27" s="26"/>
      <c r="I27" s="25"/>
      <c r="J27" s="27"/>
      <c r="K27" s="70"/>
      <c r="L27" s="28">
        <v>9600</v>
      </c>
      <c r="M27" s="28" t="s">
        <v>66</v>
      </c>
      <c r="N27" s="68">
        <v>44543</v>
      </c>
    </row>
    <row r="28" s="2" customFormat="1" ht="44" customHeight="1" spans="1:14">
      <c r="A28" s="35">
        <v>15</v>
      </c>
      <c r="B28" s="27" t="s">
        <v>67</v>
      </c>
      <c r="C28" s="32">
        <v>44078</v>
      </c>
      <c r="D28" s="29">
        <v>10</v>
      </c>
      <c r="E28" s="25">
        <v>6</v>
      </c>
      <c r="F28" s="30">
        <f>800*3</f>
        <v>2400</v>
      </c>
      <c r="G28" s="30">
        <f>300*3</f>
        <v>900</v>
      </c>
      <c r="H28" s="26">
        <f>F28+G28</f>
        <v>3300</v>
      </c>
      <c r="I28" s="25">
        <f t="shared" ref="I28:I32" si="2">H28*60%</f>
        <v>1980</v>
      </c>
      <c r="J28" s="27" t="s">
        <v>68</v>
      </c>
      <c r="K28" s="73" t="s">
        <v>18</v>
      </c>
      <c r="L28" s="76">
        <v>3300</v>
      </c>
      <c r="M28" s="76" t="s">
        <v>69</v>
      </c>
      <c r="N28" s="77">
        <v>44445</v>
      </c>
    </row>
    <row r="29" s="2" customFormat="1" ht="33" customHeight="1" spans="1:14">
      <c r="A29" s="108"/>
      <c r="B29" s="27"/>
      <c r="C29" s="34"/>
      <c r="D29" s="35"/>
      <c r="E29" s="36"/>
      <c r="F29" s="37"/>
      <c r="G29" s="37"/>
      <c r="H29" s="26"/>
      <c r="I29" s="36"/>
      <c r="J29" s="78"/>
      <c r="K29" s="74"/>
      <c r="L29" s="76">
        <v>3300</v>
      </c>
      <c r="M29" s="76" t="s">
        <v>70</v>
      </c>
      <c r="N29" s="77">
        <v>44531</v>
      </c>
    </row>
    <row r="30" s="2" customFormat="1" ht="33" customHeight="1" spans="1:14">
      <c r="A30" s="109">
        <v>16</v>
      </c>
      <c r="B30" s="27" t="s">
        <v>71</v>
      </c>
      <c r="C30" s="23">
        <v>44306</v>
      </c>
      <c r="D30" s="24">
        <v>150</v>
      </c>
      <c r="E30" s="25">
        <v>4</v>
      </c>
      <c r="F30" s="38">
        <v>15000</v>
      </c>
      <c r="G30" s="39"/>
      <c r="H30" s="79">
        <v>15000</v>
      </c>
      <c r="I30" s="25">
        <f t="shared" si="2"/>
        <v>9000</v>
      </c>
      <c r="J30" s="80" t="s">
        <v>72</v>
      </c>
      <c r="K30" s="73" t="s">
        <v>18</v>
      </c>
      <c r="L30" s="28">
        <v>15000</v>
      </c>
      <c r="M30" s="28" t="s">
        <v>73</v>
      </c>
      <c r="N30" s="68">
        <v>44418</v>
      </c>
    </row>
    <row r="31" s="2" customFormat="1" ht="33" customHeight="1" spans="1:14">
      <c r="A31" s="108"/>
      <c r="B31" s="27"/>
      <c r="C31" s="23"/>
      <c r="D31" s="24"/>
      <c r="E31" s="25"/>
      <c r="F31" s="40"/>
      <c r="G31" s="41"/>
      <c r="H31" s="81"/>
      <c r="I31" s="36"/>
      <c r="J31" s="82"/>
      <c r="K31" s="75"/>
      <c r="L31" s="28">
        <v>15000</v>
      </c>
      <c r="M31" s="28" t="s">
        <v>74</v>
      </c>
      <c r="N31" s="68">
        <v>44515</v>
      </c>
    </row>
    <row r="32" s="2" customFormat="1" ht="33" customHeight="1" spans="1:14">
      <c r="A32" s="109">
        <v>17</v>
      </c>
      <c r="B32" s="27" t="s">
        <v>75</v>
      </c>
      <c r="C32" s="23">
        <v>44306</v>
      </c>
      <c r="D32" s="24">
        <v>150</v>
      </c>
      <c r="E32" s="25">
        <v>4</v>
      </c>
      <c r="F32" s="38">
        <v>15000</v>
      </c>
      <c r="G32" s="39"/>
      <c r="H32" s="79">
        <v>15000</v>
      </c>
      <c r="I32" s="25">
        <f t="shared" si="2"/>
        <v>9000</v>
      </c>
      <c r="J32" s="80" t="s">
        <v>76</v>
      </c>
      <c r="K32" s="73" t="s">
        <v>18</v>
      </c>
      <c r="L32" s="28">
        <v>15000</v>
      </c>
      <c r="M32" s="28" t="s">
        <v>73</v>
      </c>
      <c r="N32" s="68">
        <v>44418</v>
      </c>
    </row>
    <row r="33" s="2" customFormat="1" ht="33" customHeight="1" spans="1:14">
      <c r="A33" s="108"/>
      <c r="B33" s="27"/>
      <c r="C33" s="23"/>
      <c r="D33" s="24"/>
      <c r="E33" s="25"/>
      <c r="F33" s="40"/>
      <c r="G33" s="41"/>
      <c r="H33" s="81"/>
      <c r="I33" s="36"/>
      <c r="J33" s="82"/>
      <c r="K33" s="75" t="s">
        <v>18</v>
      </c>
      <c r="L33" s="28">
        <v>15000</v>
      </c>
      <c r="M33" s="28" t="s">
        <v>74</v>
      </c>
      <c r="N33" s="68">
        <v>44515</v>
      </c>
    </row>
    <row r="34" s="2" customFormat="1" ht="33" customHeight="1" spans="1:14">
      <c r="A34" s="29">
        <v>18</v>
      </c>
      <c r="B34" s="27" t="s">
        <v>77</v>
      </c>
      <c r="C34" s="32">
        <v>44362</v>
      </c>
      <c r="D34" s="24">
        <v>40</v>
      </c>
      <c r="E34" s="25">
        <v>2</v>
      </c>
      <c r="F34" s="33">
        <v>6000</v>
      </c>
      <c r="G34" s="26">
        <v>1500</v>
      </c>
      <c r="H34" s="26">
        <f>F34+G34</f>
        <v>7500</v>
      </c>
      <c r="I34" s="25">
        <f>H34*60%</f>
        <v>4500</v>
      </c>
      <c r="J34" s="27" t="s">
        <v>78</v>
      </c>
      <c r="K34" s="70" t="s">
        <v>18</v>
      </c>
      <c r="L34" s="28">
        <v>7500</v>
      </c>
      <c r="M34" s="28" t="s">
        <v>35</v>
      </c>
      <c r="N34" s="68">
        <v>44453</v>
      </c>
    </row>
    <row r="35" s="2" customFormat="1" ht="33" customHeight="1" spans="1:14">
      <c r="A35" s="29"/>
      <c r="B35" s="27"/>
      <c r="C35" s="32"/>
      <c r="D35" s="24"/>
      <c r="E35" s="25"/>
      <c r="F35" s="33"/>
      <c r="G35" s="26"/>
      <c r="H35" s="26"/>
      <c r="I35" s="25"/>
      <c r="J35" s="27"/>
      <c r="K35" s="70"/>
      <c r="L35" s="28">
        <v>7500</v>
      </c>
      <c r="M35" s="28" t="s">
        <v>36</v>
      </c>
      <c r="N35" s="68">
        <v>44543</v>
      </c>
    </row>
    <row r="36" s="3" customFormat="1" ht="32" customHeight="1" spans="1:14">
      <c r="A36" s="29">
        <v>19</v>
      </c>
      <c r="B36" s="27" t="s">
        <v>79</v>
      </c>
      <c r="C36" s="32">
        <v>44354</v>
      </c>
      <c r="D36" s="29">
        <v>25</v>
      </c>
      <c r="E36" s="25">
        <v>3</v>
      </c>
      <c r="F36" s="28">
        <v>4500</v>
      </c>
      <c r="G36" s="28">
        <v>1500</v>
      </c>
      <c r="H36" s="26">
        <f>F36+G36</f>
        <v>6000</v>
      </c>
      <c r="I36" s="25">
        <f>H36*60%</f>
        <v>3600</v>
      </c>
      <c r="J36" s="27" t="s">
        <v>80</v>
      </c>
      <c r="K36" s="73" t="s">
        <v>18</v>
      </c>
      <c r="L36" s="28">
        <v>6000</v>
      </c>
      <c r="M36" s="28" t="s">
        <v>81</v>
      </c>
      <c r="N36" s="68">
        <v>44444</v>
      </c>
    </row>
    <row r="37" s="3" customFormat="1" ht="32" customHeight="1" spans="1:14">
      <c r="A37" s="29"/>
      <c r="B37" s="27"/>
      <c r="C37" s="32"/>
      <c r="D37" s="29"/>
      <c r="E37" s="25"/>
      <c r="F37" s="28"/>
      <c r="G37" s="28"/>
      <c r="H37" s="26"/>
      <c r="I37" s="25"/>
      <c r="J37" s="27"/>
      <c r="K37" s="75"/>
      <c r="L37" s="28">
        <v>6000</v>
      </c>
      <c r="M37" s="28" t="s">
        <v>82</v>
      </c>
      <c r="N37" s="68">
        <v>44536</v>
      </c>
    </row>
    <row r="38" s="3" customFormat="1" ht="32" customHeight="1" spans="1:14">
      <c r="A38" s="109">
        <v>20</v>
      </c>
      <c r="B38" s="27" t="s">
        <v>83</v>
      </c>
      <c r="C38" s="23">
        <v>44362</v>
      </c>
      <c r="D38" s="29">
        <v>25</v>
      </c>
      <c r="E38" s="25">
        <v>3</v>
      </c>
      <c r="F38" s="30">
        <v>4500</v>
      </c>
      <c r="G38" s="30">
        <v>1500</v>
      </c>
      <c r="H38" s="26">
        <f>F38+G38</f>
        <v>6000</v>
      </c>
      <c r="I38" s="25">
        <f>H38*60%</f>
        <v>3600</v>
      </c>
      <c r="J38" s="22" t="s">
        <v>84</v>
      </c>
      <c r="K38" s="71" t="s">
        <v>18</v>
      </c>
      <c r="L38" s="29">
        <v>6000</v>
      </c>
      <c r="M38" s="28" t="s">
        <v>35</v>
      </c>
      <c r="N38" s="83">
        <v>44453</v>
      </c>
    </row>
    <row r="39" s="3" customFormat="1" ht="32" customHeight="1" spans="1:14">
      <c r="A39" s="108"/>
      <c r="B39" s="27"/>
      <c r="C39" s="23"/>
      <c r="D39" s="29"/>
      <c r="E39" s="25"/>
      <c r="F39" s="30"/>
      <c r="G39" s="30"/>
      <c r="H39" s="26"/>
      <c r="I39" s="25"/>
      <c r="J39" s="22"/>
      <c r="K39" s="71"/>
      <c r="L39" s="29">
        <v>6000</v>
      </c>
      <c r="M39" s="28" t="s">
        <v>36</v>
      </c>
      <c r="N39" s="68">
        <v>44543</v>
      </c>
    </row>
    <row r="40" s="2" customFormat="1" ht="32" customHeight="1" spans="1:14">
      <c r="A40" s="42">
        <v>21</v>
      </c>
      <c r="B40" s="43" t="s">
        <v>85</v>
      </c>
      <c r="C40" s="32">
        <v>44306</v>
      </c>
      <c r="D40" s="29">
        <v>32</v>
      </c>
      <c r="E40" s="25">
        <v>4</v>
      </c>
      <c r="F40" s="28">
        <f>2400*3</f>
        <v>7200</v>
      </c>
      <c r="G40" s="28">
        <f>500*3</f>
        <v>1500</v>
      </c>
      <c r="H40" s="28">
        <f>F40+G40</f>
        <v>8700</v>
      </c>
      <c r="I40" s="25">
        <f>H40*60%</f>
        <v>5220</v>
      </c>
      <c r="J40" s="28" t="s">
        <v>86</v>
      </c>
      <c r="K40" s="73" t="s">
        <v>18</v>
      </c>
      <c r="L40" s="28">
        <v>8700</v>
      </c>
      <c r="M40" s="28" t="s">
        <v>87</v>
      </c>
      <c r="N40" s="68">
        <v>44421</v>
      </c>
    </row>
    <row r="41" s="2" customFormat="1" ht="32" customHeight="1" spans="1:14">
      <c r="A41" s="42"/>
      <c r="B41" s="43"/>
      <c r="C41" s="32"/>
      <c r="D41" s="29"/>
      <c r="E41" s="25"/>
      <c r="F41" s="28"/>
      <c r="G41" s="28"/>
      <c r="H41" s="28"/>
      <c r="I41" s="25"/>
      <c r="J41" s="28"/>
      <c r="K41" s="75"/>
      <c r="L41" s="28">
        <v>8700</v>
      </c>
      <c r="M41" s="28" t="s">
        <v>88</v>
      </c>
      <c r="N41" s="68">
        <v>44512</v>
      </c>
    </row>
    <row r="42" s="2" customFormat="1" ht="32" customHeight="1" spans="1:14">
      <c r="A42" s="44">
        <v>22</v>
      </c>
      <c r="B42" s="43" t="s">
        <v>89</v>
      </c>
      <c r="C42" s="32">
        <v>44419</v>
      </c>
      <c r="D42" s="29">
        <v>35</v>
      </c>
      <c r="E42" s="25">
        <v>5</v>
      </c>
      <c r="F42" s="28">
        <f>2700*3</f>
        <v>8100</v>
      </c>
      <c r="G42" s="28">
        <f>500*3</f>
        <v>1500</v>
      </c>
      <c r="H42" s="28">
        <f>SUM(F42:G42)</f>
        <v>9600</v>
      </c>
      <c r="I42" s="25">
        <f>H42*60%</f>
        <v>5760</v>
      </c>
      <c r="J42" s="72" t="s">
        <v>90</v>
      </c>
      <c r="K42" s="73" t="s">
        <v>18</v>
      </c>
      <c r="L42" s="84" t="s">
        <v>91</v>
      </c>
      <c r="M42" s="28" t="s">
        <v>92</v>
      </c>
      <c r="N42" s="68">
        <v>44439</v>
      </c>
    </row>
    <row r="43" s="2" customFormat="1" ht="32" customHeight="1" spans="1:14">
      <c r="A43" s="45"/>
      <c r="B43" s="43"/>
      <c r="C43" s="32"/>
      <c r="D43" s="29"/>
      <c r="E43" s="25"/>
      <c r="F43" s="28"/>
      <c r="G43" s="28"/>
      <c r="H43" s="28"/>
      <c r="I43" s="25"/>
      <c r="J43" s="85"/>
      <c r="K43" s="75"/>
      <c r="L43" s="28">
        <v>9600</v>
      </c>
      <c r="M43" s="28" t="s">
        <v>93</v>
      </c>
      <c r="N43" s="68">
        <v>44512</v>
      </c>
    </row>
    <row r="44" s="2" customFormat="1" ht="39" customHeight="1" spans="1:14">
      <c r="A44" s="44">
        <v>23</v>
      </c>
      <c r="B44" s="43" t="s">
        <v>94</v>
      </c>
      <c r="C44" s="32">
        <v>44425</v>
      </c>
      <c r="D44" s="29">
        <v>30</v>
      </c>
      <c r="E44" s="25">
        <v>4</v>
      </c>
      <c r="F44" s="28">
        <f>1500*3</f>
        <v>4500</v>
      </c>
      <c r="G44" s="28">
        <f>500*3</f>
        <v>1500</v>
      </c>
      <c r="H44" s="28">
        <f>SUM(F44:G44)</f>
        <v>6000</v>
      </c>
      <c r="I44" s="25">
        <f>H44*60%</f>
        <v>3600</v>
      </c>
      <c r="J44" s="72" t="s">
        <v>95</v>
      </c>
      <c r="K44" s="73" t="s">
        <v>18</v>
      </c>
      <c r="L44" s="84" t="s">
        <v>96</v>
      </c>
      <c r="M44" s="28" t="s">
        <v>97</v>
      </c>
      <c r="N44" s="68">
        <v>44425</v>
      </c>
    </row>
    <row r="45" s="2" customFormat="1" ht="31" customHeight="1" spans="1:14">
      <c r="A45" s="45"/>
      <c r="B45" s="43"/>
      <c r="C45" s="32"/>
      <c r="D45" s="29"/>
      <c r="E45" s="25"/>
      <c r="F45" s="28"/>
      <c r="G45" s="28"/>
      <c r="H45" s="28"/>
      <c r="I45" s="25"/>
      <c r="J45" s="85"/>
      <c r="K45" s="75"/>
      <c r="L45" s="28">
        <v>6000</v>
      </c>
      <c r="M45" s="28" t="s">
        <v>98</v>
      </c>
      <c r="N45" s="68">
        <v>44525</v>
      </c>
    </row>
    <row r="46" s="2" customFormat="1" ht="31" customHeight="1" spans="1:14">
      <c r="A46" s="44">
        <v>24</v>
      </c>
      <c r="B46" s="43" t="s">
        <v>99</v>
      </c>
      <c r="C46" s="32">
        <v>44434</v>
      </c>
      <c r="D46" s="29">
        <v>25</v>
      </c>
      <c r="E46" s="25">
        <v>4</v>
      </c>
      <c r="F46" s="28">
        <f>1500*3</f>
        <v>4500</v>
      </c>
      <c r="G46" s="28">
        <f>500*3</f>
        <v>1500</v>
      </c>
      <c r="H46" s="28">
        <f>SUM(F46:G46)</f>
        <v>6000</v>
      </c>
      <c r="I46" s="25">
        <f>H46*60%</f>
        <v>3600</v>
      </c>
      <c r="J46" s="72" t="s">
        <v>100</v>
      </c>
      <c r="K46" s="73" t="s">
        <v>18</v>
      </c>
      <c r="L46" s="84" t="s">
        <v>96</v>
      </c>
      <c r="M46" s="28" t="s">
        <v>101</v>
      </c>
      <c r="N46" s="68">
        <v>44435</v>
      </c>
    </row>
    <row r="47" s="2" customFormat="1" ht="31" customHeight="1" spans="1:14">
      <c r="A47" s="45"/>
      <c r="B47" s="43"/>
      <c r="C47" s="32"/>
      <c r="D47" s="29"/>
      <c r="E47" s="25"/>
      <c r="F47" s="28"/>
      <c r="G47" s="28"/>
      <c r="H47" s="28"/>
      <c r="I47" s="25"/>
      <c r="J47" s="85"/>
      <c r="K47" s="75"/>
      <c r="L47" s="28">
        <v>6000</v>
      </c>
      <c r="M47" s="28" t="s">
        <v>102</v>
      </c>
      <c r="N47" s="68">
        <v>44533</v>
      </c>
    </row>
    <row r="48" s="2" customFormat="1" ht="30" customHeight="1" spans="1:14">
      <c r="A48" s="24" t="s">
        <v>103</v>
      </c>
      <c r="B48" s="24"/>
      <c r="C48" s="24"/>
      <c r="D48" s="24">
        <f t="shared" ref="D48:I48" si="3">SUM(D4:D47)</f>
        <v>897.6</v>
      </c>
      <c r="E48" s="29">
        <f t="shared" si="3"/>
        <v>191</v>
      </c>
      <c r="F48" s="33">
        <f t="shared" si="3"/>
        <v>139950</v>
      </c>
      <c r="G48" s="33">
        <f t="shared" si="3"/>
        <v>30600</v>
      </c>
      <c r="H48" s="33">
        <f t="shared" si="3"/>
        <v>170550</v>
      </c>
      <c r="I48" s="33">
        <f t="shared" si="3"/>
        <v>102330</v>
      </c>
      <c r="J48" s="70"/>
      <c r="K48" s="116"/>
      <c r="L48" s="117"/>
      <c r="M48" s="117"/>
      <c r="N48" s="118"/>
    </row>
    <row r="49" s="2" customFormat="1" ht="51" customHeight="1" spans="1:13">
      <c r="A49" s="51" t="s">
        <v>104</v>
      </c>
      <c r="B49" s="51"/>
      <c r="C49" s="51"/>
      <c r="D49" s="110"/>
      <c r="E49" s="111"/>
      <c r="F49" s="112"/>
      <c r="G49" s="112"/>
      <c r="H49" s="112"/>
      <c r="I49" s="112"/>
      <c r="J49" s="51"/>
      <c r="K49" s="90"/>
      <c r="L49" s="86"/>
      <c r="M49" s="86"/>
    </row>
    <row r="50" s="1" customFormat="1" ht="21.95" customHeight="1" spans="1:13">
      <c r="A50" s="53"/>
      <c r="B50" s="54"/>
      <c r="C50" s="55"/>
      <c r="D50" s="56"/>
      <c r="E50" s="113"/>
      <c r="F50" s="112"/>
      <c r="G50" s="112"/>
      <c r="H50" s="112"/>
      <c r="I50" s="119"/>
      <c r="J50" s="53"/>
      <c r="K50" s="53"/>
      <c r="L50" s="115"/>
      <c r="M50" s="115"/>
    </row>
    <row r="51" s="1" customFormat="1" ht="21.95" customHeight="1" spans="1:13">
      <c r="A51" s="53"/>
      <c r="B51" s="54"/>
      <c r="C51" s="55"/>
      <c r="D51" s="56"/>
      <c r="E51" s="113"/>
      <c r="F51" s="112"/>
      <c r="G51" s="112"/>
      <c r="H51" s="112"/>
      <c r="I51" s="119"/>
      <c r="J51" s="53"/>
      <c r="K51" s="53"/>
      <c r="L51" s="115"/>
      <c r="M51" s="115"/>
    </row>
    <row r="52" s="1" customFormat="1" ht="21.95" customHeight="1" spans="1:13">
      <c r="A52" s="53"/>
      <c r="B52" s="54"/>
      <c r="C52" s="55"/>
      <c r="D52" s="56"/>
      <c r="E52" s="113"/>
      <c r="F52" s="112"/>
      <c r="G52" s="112"/>
      <c r="H52" s="112"/>
      <c r="I52" s="119"/>
      <c r="J52" s="53"/>
      <c r="K52" s="53"/>
      <c r="L52" s="115"/>
      <c r="M52" s="115"/>
    </row>
    <row r="53" s="1" customFormat="1" ht="21.95" customHeight="1" spans="1:13">
      <c r="A53" s="53"/>
      <c r="B53" s="54"/>
      <c r="C53" s="55"/>
      <c r="D53" s="56"/>
      <c r="E53" s="113"/>
      <c r="F53" s="112"/>
      <c r="G53" s="112"/>
      <c r="H53" s="112"/>
      <c r="I53" s="119"/>
      <c r="J53" s="53"/>
      <c r="K53" s="53"/>
      <c r="L53" s="115"/>
      <c r="M53" s="115"/>
    </row>
    <row r="54" s="1" customFormat="1" ht="21.95" customHeight="1" spans="1:13">
      <c r="A54" s="53"/>
      <c r="B54" s="54"/>
      <c r="C54" s="55"/>
      <c r="D54" s="56"/>
      <c r="E54" s="113"/>
      <c r="F54" s="112"/>
      <c r="G54" s="112"/>
      <c r="H54" s="112"/>
      <c r="I54" s="119"/>
      <c r="J54" s="53"/>
      <c r="K54" s="53"/>
      <c r="L54" s="115"/>
      <c r="M54" s="115"/>
    </row>
    <row r="55" s="1" customFormat="1" ht="21.95" customHeight="1" spans="1:13">
      <c r="A55" s="53"/>
      <c r="B55" s="54"/>
      <c r="C55" s="55"/>
      <c r="D55" s="56"/>
      <c r="E55" s="113"/>
      <c r="F55" s="112"/>
      <c r="G55" s="112"/>
      <c r="H55" s="112"/>
      <c r="I55" s="119"/>
      <c r="J55" s="53"/>
      <c r="K55" s="53"/>
      <c r="L55" s="115"/>
      <c r="M55" s="115"/>
    </row>
    <row r="56" s="1" customFormat="1" ht="21.95" customHeight="1" spans="2:13">
      <c r="B56" s="54"/>
      <c r="C56" s="55"/>
      <c r="D56" s="56"/>
      <c r="E56" s="113"/>
      <c r="F56" s="112"/>
      <c r="G56" s="112"/>
      <c r="H56" s="112"/>
      <c r="I56" s="119"/>
      <c r="J56" s="53"/>
      <c r="K56" s="53"/>
      <c r="L56" s="115"/>
      <c r="M56" s="115"/>
    </row>
    <row r="57" s="1" customFormat="1" ht="21.95" customHeight="1" spans="2:13">
      <c r="B57" s="54"/>
      <c r="C57" s="55"/>
      <c r="D57" s="56"/>
      <c r="E57" s="113"/>
      <c r="F57" s="112"/>
      <c r="G57" s="112"/>
      <c r="H57" s="112"/>
      <c r="I57" s="119"/>
      <c r="J57" s="53"/>
      <c r="K57" s="53"/>
      <c r="L57" s="115"/>
      <c r="M57" s="115"/>
    </row>
    <row r="58" s="1" customFormat="1" ht="21.95" customHeight="1" spans="2:13">
      <c r="B58" s="54"/>
      <c r="C58" s="55"/>
      <c r="D58" s="56"/>
      <c r="E58" s="113"/>
      <c r="F58" s="112"/>
      <c r="G58" s="112"/>
      <c r="H58" s="112"/>
      <c r="I58" s="119"/>
      <c r="J58" s="53"/>
      <c r="K58" s="53"/>
      <c r="L58" s="115"/>
      <c r="M58" s="115"/>
    </row>
    <row r="59" s="1" customFormat="1" ht="21.95" customHeight="1" spans="2:13">
      <c r="B59" s="54"/>
      <c r="C59" s="55"/>
      <c r="D59" s="56"/>
      <c r="E59" s="113"/>
      <c r="F59" s="112"/>
      <c r="G59" s="112"/>
      <c r="H59" s="112"/>
      <c r="I59" s="119"/>
      <c r="J59" s="53"/>
      <c r="K59" s="53"/>
      <c r="L59" s="115"/>
      <c r="M59" s="115"/>
    </row>
    <row r="60" s="1" customFormat="1" spans="2:13">
      <c r="B60" s="54"/>
      <c r="C60" s="55"/>
      <c r="D60" s="56"/>
      <c r="E60" s="113"/>
      <c r="F60" s="112"/>
      <c r="G60" s="112"/>
      <c r="H60" s="112"/>
      <c r="I60" s="119"/>
      <c r="J60" s="53"/>
      <c r="K60" s="53"/>
      <c r="L60" s="115"/>
      <c r="M60" s="115"/>
    </row>
    <row r="61" s="1" customFormat="1" spans="2:13">
      <c r="B61" s="54"/>
      <c r="C61" s="55"/>
      <c r="D61" s="56"/>
      <c r="E61" s="113"/>
      <c r="F61" s="112"/>
      <c r="G61" s="112"/>
      <c r="H61" s="112"/>
      <c r="I61" s="119"/>
      <c r="J61" s="53"/>
      <c r="K61" s="53"/>
      <c r="L61" s="115"/>
      <c r="M61" s="115"/>
    </row>
  </sheetData>
  <mergeCells count="222">
    <mergeCell ref="A1:J1"/>
    <mergeCell ref="A2:J2"/>
    <mergeCell ref="A48:C48"/>
    <mergeCell ref="A49:J49"/>
    <mergeCell ref="A4:A5"/>
    <mergeCell ref="A6:A7"/>
    <mergeCell ref="A9:A10"/>
    <mergeCell ref="A11:A12"/>
    <mergeCell ref="A13:A14"/>
    <mergeCell ref="A15:A16"/>
    <mergeCell ref="A19:A20"/>
    <mergeCell ref="A21:A22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B4:B5"/>
    <mergeCell ref="B6:B7"/>
    <mergeCell ref="B9:B10"/>
    <mergeCell ref="B11:B12"/>
    <mergeCell ref="B13:B14"/>
    <mergeCell ref="B15:B16"/>
    <mergeCell ref="B19:B20"/>
    <mergeCell ref="B21:B22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C4:C5"/>
    <mergeCell ref="C6:C7"/>
    <mergeCell ref="C9:C10"/>
    <mergeCell ref="C11:C12"/>
    <mergeCell ref="C13:C14"/>
    <mergeCell ref="C15:C16"/>
    <mergeCell ref="C19:C20"/>
    <mergeCell ref="C21:C22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D4:D5"/>
    <mergeCell ref="D6:D7"/>
    <mergeCell ref="D9:D10"/>
    <mergeCell ref="D11:D12"/>
    <mergeCell ref="D13:D14"/>
    <mergeCell ref="D15:D16"/>
    <mergeCell ref="D19:D20"/>
    <mergeCell ref="D21:D22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E4:E5"/>
    <mergeCell ref="E6:E7"/>
    <mergeCell ref="E9:E10"/>
    <mergeCell ref="E11:E12"/>
    <mergeCell ref="E13:E14"/>
    <mergeCell ref="E15:E16"/>
    <mergeCell ref="E19:E20"/>
    <mergeCell ref="E21:E22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F4:F5"/>
    <mergeCell ref="F6:F7"/>
    <mergeCell ref="F9:F10"/>
    <mergeCell ref="F11:F12"/>
    <mergeCell ref="F13:F14"/>
    <mergeCell ref="F15:F16"/>
    <mergeCell ref="F19:F20"/>
    <mergeCell ref="F21:F22"/>
    <mergeCell ref="F24:F25"/>
    <mergeCell ref="F26:F27"/>
    <mergeCell ref="F28:F29"/>
    <mergeCell ref="F34:F35"/>
    <mergeCell ref="F36:F37"/>
    <mergeCell ref="F38:F39"/>
    <mergeCell ref="F40:F41"/>
    <mergeCell ref="F42:F43"/>
    <mergeCell ref="F44:F45"/>
    <mergeCell ref="F46:F47"/>
    <mergeCell ref="G4:G5"/>
    <mergeCell ref="G6:G7"/>
    <mergeCell ref="G9:G10"/>
    <mergeCell ref="G11:G12"/>
    <mergeCell ref="G13:G14"/>
    <mergeCell ref="G15:G16"/>
    <mergeCell ref="G19:G20"/>
    <mergeCell ref="G21:G22"/>
    <mergeCell ref="G24:G25"/>
    <mergeCell ref="G26:G27"/>
    <mergeCell ref="G28:G29"/>
    <mergeCell ref="G34:G35"/>
    <mergeCell ref="G36:G37"/>
    <mergeCell ref="G38:G39"/>
    <mergeCell ref="G40:G41"/>
    <mergeCell ref="G42:G43"/>
    <mergeCell ref="G44:G45"/>
    <mergeCell ref="G46:G47"/>
    <mergeCell ref="H4:H5"/>
    <mergeCell ref="H6:H7"/>
    <mergeCell ref="H9:H10"/>
    <mergeCell ref="H11:H12"/>
    <mergeCell ref="H13:H14"/>
    <mergeCell ref="H15:H16"/>
    <mergeCell ref="H19:H20"/>
    <mergeCell ref="H21:H22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42:H43"/>
    <mergeCell ref="H44:H45"/>
    <mergeCell ref="H46:H47"/>
    <mergeCell ref="I4:I5"/>
    <mergeCell ref="I6:I7"/>
    <mergeCell ref="I9:I10"/>
    <mergeCell ref="I11:I12"/>
    <mergeCell ref="I13:I14"/>
    <mergeCell ref="I15:I16"/>
    <mergeCell ref="I19:I20"/>
    <mergeCell ref="I21:I22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46:I47"/>
    <mergeCell ref="J4:J5"/>
    <mergeCell ref="J6:J7"/>
    <mergeCell ref="J9:J10"/>
    <mergeCell ref="J11:J12"/>
    <mergeCell ref="J13:J14"/>
    <mergeCell ref="J15:J16"/>
    <mergeCell ref="J19:J20"/>
    <mergeCell ref="J21:J22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K4:K5"/>
    <mergeCell ref="K6:K7"/>
    <mergeCell ref="K9:K10"/>
    <mergeCell ref="K11:K12"/>
    <mergeCell ref="K13:K14"/>
    <mergeCell ref="K15:K16"/>
    <mergeCell ref="K19:K20"/>
    <mergeCell ref="K21:K22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F32:G33"/>
    <mergeCell ref="F30:G31"/>
  </mergeCells>
  <pageMargins left="0.904861111111111" right="0.314583333333333" top="0.393055555555556" bottom="0.472222222222222" header="0.5" footer="0.354166666666667"/>
  <pageSetup paperSize="9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2"/>
  <sheetViews>
    <sheetView workbookViewId="0">
      <pane xSplit="1" ySplit="3" topLeftCell="C4" activePane="bottomRight" state="frozen"/>
      <selection/>
      <selection pane="topRight"/>
      <selection pane="bottomLeft"/>
      <selection pane="bottomRight" activeCell="T10" sqref="T10"/>
    </sheetView>
  </sheetViews>
  <sheetFormatPr defaultColWidth="9" defaultRowHeight="15.6"/>
  <cols>
    <col min="1" max="1" width="4.87962962962963" style="1" customWidth="1"/>
    <col min="2" max="2" width="20.1296296296296" style="4" customWidth="1"/>
    <col min="3" max="3" width="16.75" style="5" customWidth="1"/>
    <col min="4" max="4" width="13.25" customWidth="1"/>
    <col min="5" max="5" width="7.37962962962963" style="6" customWidth="1"/>
    <col min="6" max="6" width="7.37962962962963" style="7" customWidth="1"/>
    <col min="7" max="7" width="9" style="8" customWidth="1"/>
    <col min="8" max="8" width="9.5" style="8" customWidth="1"/>
    <col min="9" max="9" width="11" style="7" customWidth="1"/>
    <col min="10" max="10" width="10.8796296296296" style="9" customWidth="1"/>
    <col min="11" max="11" width="19.5" style="9" customWidth="1"/>
    <col min="12" max="12" width="21.1296296296296" style="6" customWidth="1"/>
    <col min="13" max="13" width="9.37962962962963" style="6" hidden="1" customWidth="1"/>
    <col min="14" max="14" width="9.5" style="10" hidden="1" customWidth="1"/>
    <col min="15" max="15" width="11.8796296296296" style="10" hidden="1" customWidth="1"/>
    <col min="16" max="16" width="11.75" style="11" hidden="1" customWidth="1"/>
    <col min="17" max="17" width="9" style="12" customWidth="1"/>
  </cols>
  <sheetData>
    <row r="1" s="1" customFormat="1" ht="44" customHeight="1" spans="1:16">
      <c r="A1" s="13" t="s">
        <v>105</v>
      </c>
      <c r="B1" s="13"/>
      <c r="C1" s="14"/>
      <c r="D1" s="13"/>
      <c r="E1" s="13"/>
      <c r="F1" s="13"/>
      <c r="G1" s="15"/>
      <c r="H1" s="15"/>
      <c r="I1" s="15"/>
      <c r="J1" s="15"/>
      <c r="K1" s="13"/>
      <c r="L1" s="13"/>
      <c r="M1" s="13"/>
      <c r="N1" s="59"/>
      <c r="O1" s="59"/>
      <c r="P1" s="59"/>
    </row>
    <row r="2" s="1" customFormat="1" ht="33" customHeight="1" spans="1:17">
      <c r="A2" s="16" t="s">
        <v>106</v>
      </c>
      <c r="B2" s="17"/>
      <c r="C2" s="17"/>
      <c r="D2" s="17"/>
      <c r="E2" s="17"/>
      <c r="F2" s="17"/>
      <c r="G2" s="18"/>
      <c r="H2" s="18"/>
      <c r="I2" s="18"/>
      <c r="J2" s="18"/>
      <c r="K2" s="17"/>
      <c r="L2" s="60"/>
      <c r="N2" s="61"/>
      <c r="O2" s="62"/>
      <c r="P2" s="62"/>
      <c r="Q2" s="56"/>
    </row>
    <row r="3" s="2" customFormat="1" ht="60" customHeight="1" spans="1:16">
      <c r="A3" s="19" t="s">
        <v>2</v>
      </c>
      <c r="B3" s="19" t="s">
        <v>107</v>
      </c>
      <c r="C3" s="19" t="s">
        <v>108</v>
      </c>
      <c r="D3" s="19" t="s">
        <v>4</v>
      </c>
      <c r="E3" s="19" t="s">
        <v>5</v>
      </c>
      <c r="F3" s="20" t="s">
        <v>109</v>
      </c>
      <c r="G3" s="21" t="s">
        <v>110</v>
      </c>
      <c r="H3" s="21" t="s">
        <v>111</v>
      </c>
      <c r="I3" s="21" t="s">
        <v>112</v>
      </c>
      <c r="J3" s="20" t="s">
        <v>113</v>
      </c>
      <c r="K3" s="63" t="s">
        <v>114</v>
      </c>
      <c r="L3" s="64" t="s">
        <v>115</v>
      </c>
      <c r="M3" s="64" t="s">
        <v>12</v>
      </c>
      <c r="N3" s="65" t="s">
        <v>13</v>
      </c>
      <c r="O3" s="65" t="s">
        <v>14</v>
      </c>
      <c r="P3" s="66" t="s">
        <v>15</v>
      </c>
    </row>
    <row r="4" s="2" customFormat="1" ht="29" customHeight="1" spans="1:16">
      <c r="A4" s="22">
        <v>1</v>
      </c>
      <c r="B4" s="22" t="s">
        <v>116</v>
      </c>
      <c r="C4" s="22" t="s">
        <v>16</v>
      </c>
      <c r="D4" s="23">
        <v>43891</v>
      </c>
      <c r="E4" s="24">
        <v>54.6</v>
      </c>
      <c r="F4" s="25">
        <v>14</v>
      </c>
      <c r="G4" s="26">
        <v>6480</v>
      </c>
      <c r="H4" s="26">
        <v>1500</v>
      </c>
      <c r="I4" s="26">
        <f t="shared" ref="I4:I9" si="0">G4+H4</f>
        <v>7980</v>
      </c>
      <c r="J4" s="33">
        <f t="shared" ref="J4:J9" si="1">I4*60%</f>
        <v>4788</v>
      </c>
      <c r="K4" s="22" t="s">
        <v>117</v>
      </c>
      <c r="L4" s="120" t="s">
        <v>118</v>
      </c>
      <c r="M4" s="67" t="s">
        <v>18</v>
      </c>
      <c r="N4" s="28">
        <v>7980</v>
      </c>
      <c r="O4" s="28" t="s">
        <v>19</v>
      </c>
      <c r="P4" s="68">
        <v>44403</v>
      </c>
    </row>
    <row r="5" s="2" customFormat="1" ht="29" customHeight="1" spans="1:16">
      <c r="A5" s="22"/>
      <c r="B5" s="22"/>
      <c r="C5" s="22"/>
      <c r="D5" s="23"/>
      <c r="E5" s="24"/>
      <c r="F5" s="25"/>
      <c r="G5" s="26"/>
      <c r="H5" s="26"/>
      <c r="I5" s="26"/>
      <c r="J5" s="33"/>
      <c r="K5" s="22"/>
      <c r="L5" s="22"/>
      <c r="M5" s="69"/>
      <c r="N5" s="28">
        <v>7980</v>
      </c>
      <c r="O5" s="28" t="s">
        <v>20</v>
      </c>
      <c r="P5" s="68">
        <v>44510</v>
      </c>
    </row>
    <row r="6" s="2" customFormat="1" ht="29" customHeight="1" spans="1:16">
      <c r="A6" s="22">
        <v>2</v>
      </c>
      <c r="B6" s="22" t="s">
        <v>119</v>
      </c>
      <c r="C6" s="22" t="s">
        <v>21</v>
      </c>
      <c r="D6" s="23">
        <v>43928</v>
      </c>
      <c r="E6" s="24">
        <v>33</v>
      </c>
      <c r="F6" s="25">
        <v>11</v>
      </c>
      <c r="G6" s="26">
        <v>3600</v>
      </c>
      <c r="H6" s="26">
        <v>1500</v>
      </c>
      <c r="I6" s="26">
        <f t="shared" si="0"/>
        <v>5100</v>
      </c>
      <c r="J6" s="33">
        <f t="shared" si="1"/>
        <v>3060</v>
      </c>
      <c r="K6" s="22" t="s">
        <v>120</v>
      </c>
      <c r="L6" s="120" t="s">
        <v>121</v>
      </c>
      <c r="M6" s="70" t="s">
        <v>18</v>
      </c>
      <c r="N6" s="28">
        <v>5100</v>
      </c>
      <c r="O6" s="28" t="s">
        <v>23</v>
      </c>
      <c r="P6" s="68">
        <v>44379</v>
      </c>
    </row>
    <row r="7" s="2" customFormat="1" ht="29" customHeight="1" spans="1:16">
      <c r="A7" s="22"/>
      <c r="B7" s="22"/>
      <c r="C7" s="22"/>
      <c r="D7" s="23"/>
      <c r="E7" s="24"/>
      <c r="F7" s="25"/>
      <c r="G7" s="26"/>
      <c r="H7" s="26"/>
      <c r="I7" s="26"/>
      <c r="J7" s="33"/>
      <c r="K7" s="22"/>
      <c r="L7" s="22"/>
      <c r="M7" s="70"/>
      <c r="N7" s="28">
        <v>5100</v>
      </c>
      <c r="O7" s="28" t="s">
        <v>24</v>
      </c>
      <c r="P7" s="68">
        <v>44477</v>
      </c>
    </row>
    <row r="8" s="2" customFormat="1" ht="49" customHeight="1" spans="1:16">
      <c r="A8" s="27">
        <v>3</v>
      </c>
      <c r="B8" s="27" t="s">
        <v>122</v>
      </c>
      <c r="C8" s="27" t="s">
        <v>25</v>
      </c>
      <c r="D8" s="23">
        <v>43525</v>
      </c>
      <c r="E8" s="24">
        <v>42</v>
      </c>
      <c r="F8" s="25">
        <v>17</v>
      </c>
      <c r="G8" s="28">
        <v>5670</v>
      </c>
      <c r="H8" s="28">
        <v>1500</v>
      </c>
      <c r="I8" s="28">
        <f t="shared" si="0"/>
        <v>7170</v>
      </c>
      <c r="J8" s="25">
        <f t="shared" si="1"/>
        <v>4302</v>
      </c>
      <c r="K8" s="22" t="s">
        <v>123</v>
      </c>
      <c r="L8" s="120" t="s">
        <v>124</v>
      </c>
      <c r="M8" s="70" t="s">
        <v>27</v>
      </c>
      <c r="N8" s="28">
        <v>14340</v>
      </c>
      <c r="O8" s="28" t="s">
        <v>28</v>
      </c>
      <c r="P8" s="68">
        <v>44439</v>
      </c>
    </row>
    <row r="9" s="2" customFormat="1" ht="29" customHeight="1" spans="1:16">
      <c r="A9" s="22">
        <v>4</v>
      </c>
      <c r="B9" s="22" t="s">
        <v>125</v>
      </c>
      <c r="C9" s="22" t="s">
        <v>29</v>
      </c>
      <c r="D9" s="23">
        <v>43355</v>
      </c>
      <c r="E9" s="24">
        <v>25</v>
      </c>
      <c r="F9" s="25">
        <v>4</v>
      </c>
      <c r="G9" s="26">
        <v>4500</v>
      </c>
      <c r="H9" s="26">
        <v>1500</v>
      </c>
      <c r="I9" s="26">
        <f t="shared" si="0"/>
        <v>6000</v>
      </c>
      <c r="J9" s="33">
        <f t="shared" si="1"/>
        <v>3600</v>
      </c>
      <c r="K9" s="22" t="s">
        <v>126</v>
      </c>
      <c r="L9" s="120" t="s">
        <v>127</v>
      </c>
      <c r="M9" s="71" t="s">
        <v>18</v>
      </c>
      <c r="N9" s="28">
        <v>6000</v>
      </c>
      <c r="O9" s="28" t="s">
        <v>31</v>
      </c>
      <c r="P9" s="68">
        <v>44431</v>
      </c>
    </row>
    <row r="10" s="2" customFormat="1" ht="29" customHeight="1" spans="1:16">
      <c r="A10" s="22">
        <v>4</v>
      </c>
      <c r="B10" s="22" t="s">
        <v>125</v>
      </c>
      <c r="C10" s="22"/>
      <c r="D10" s="23"/>
      <c r="E10" s="24"/>
      <c r="F10" s="25"/>
      <c r="G10" s="26"/>
      <c r="H10" s="26"/>
      <c r="I10" s="26"/>
      <c r="J10" s="33"/>
      <c r="K10" s="22"/>
      <c r="L10" s="22"/>
      <c r="M10" s="71"/>
      <c r="N10" s="28">
        <v>6000</v>
      </c>
      <c r="O10" s="28" t="s">
        <v>32</v>
      </c>
      <c r="P10" s="68">
        <v>44526</v>
      </c>
    </row>
    <row r="11" s="2" customFormat="1" ht="29" customHeight="1" spans="1:16">
      <c r="A11" s="27">
        <v>5</v>
      </c>
      <c r="B11" s="27" t="s">
        <v>128</v>
      </c>
      <c r="C11" s="27" t="s">
        <v>33</v>
      </c>
      <c r="D11" s="23">
        <v>44270</v>
      </c>
      <c r="E11" s="29">
        <v>10</v>
      </c>
      <c r="F11" s="25">
        <v>3</v>
      </c>
      <c r="G11" s="30">
        <f>1500*3</f>
        <v>4500</v>
      </c>
      <c r="H11" s="30">
        <f>500*3</f>
        <v>1500</v>
      </c>
      <c r="I11" s="30">
        <f t="shared" ref="I11:I15" si="2">G11+H11</f>
        <v>6000</v>
      </c>
      <c r="J11" s="25">
        <f t="shared" ref="J11:J15" si="3">I11*60%</f>
        <v>3600</v>
      </c>
      <c r="K11" s="22" t="s">
        <v>120</v>
      </c>
      <c r="L11" s="120" t="s">
        <v>129</v>
      </c>
      <c r="M11" s="71" t="s">
        <v>18</v>
      </c>
      <c r="N11" s="28">
        <v>6000</v>
      </c>
      <c r="O11" s="28" t="s">
        <v>35</v>
      </c>
      <c r="P11" s="68">
        <v>44455</v>
      </c>
    </row>
    <row r="12" s="2" customFormat="1" ht="29" customHeight="1" spans="1:16">
      <c r="A12" s="27">
        <v>8</v>
      </c>
      <c r="B12" s="27" t="s">
        <v>128</v>
      </c>
      <c r="C12" s="27"/>
      <c r="D12" s="23"/>
      <c r="E12" s="29"/>
      <c r="F12" s="25"/>
      <c r="G12" s="30"/>
      <c r="H12" s="30"/>
      <c r="I12" s="30"/>
      <c r="J12" s="25"/>
      <c r="K12" s="22"/>
      <c r="L12" s="22"/>
      <c r="M12" s="71"/>
      <c r="N12" s="28">
        <v>6000</v>
      </c>
      <c r="O12" s="28" t="s">
        <v>36</v>
      </c>
      <c r="P12" s="68">
        <v>44543</v>
      </c>
    </row>
    <row r="13" s="2" customFormat="1" ht="29" customHeight="1" spans="1:16">
      <c r="A13" s="22">
        <v>6</v>
      </c>
      <c r="B13" s="22" t="s">
        <v>130</v>
      </c>
      <c r="C13" s="22" t="s">
        <v>37</v>
      </c>
      <c r="D13" s="23">
        <v>43525</v>
      </c>
      <c r="E13" s="24">
        <v>25</v>
      </c>
      <c r="F13" s="25">
        <v>10</v>
      </c>
      <c r="G13" s="26">
        <v>4500</v>
      </c>
      <c r="H13" s="26">
        <v>1500</v>
      </c>
      <c r="I13" s="26">
        <f t="shared" si="2"/>
        <v>6000</v>
      </c>
      <c r="J13" s="33">
        <f t="shared" si="3"/>
        <v>3600</v>
      </c>
      <c r="K13" s="22" t="s">
        <v>120</v>
      </c>
      <c r="L13" s="120" t="s">
        <v>131</v>
      </c>
      <c r="M13" s="67" t="s">
        <v>18</v>
      </c>
      <c r="N13" s="28">
        <v>6000</v>
      </c>
      <c r="O13" s="28" t="s">
        <v>31</v>
      </c>
      <c r="P13" s="68">
        <v>44439</v>
      </c>
    </row>
    <row r="14" s="2" customFormat="1" ht="29" customHeight="1" spans="1:16">
      <c r="A14" s="22">
        <v>9</v>
      </c>
      <c r="B14" s="22" t="s">
        <v>130</v>
      </c>
      <c r="C14" s="22"/>
      <c r="D14" s="23"/>
      <c r="E14" s="24"/>
      <c r="F14" s="25"/>
      <c r="G14" s="26"/>
      <c r="H14" s="26"/>
      <c r="I14" s="26"/>
      <c r="J14" s="33"/>
      <c r="K14" s="22"/>
      <c r="L14" s="22"/>
      <c r="M14" s="69"/>
      <c r="N14" s="28">
        <v>6000</v>
      </c>
      <c r="O14" s="28" t="s">
        <v>32</v>
      </c>
      <c r="P14" s="68">
        <v>44543</v>
      </c>
    </row>
    <row r="15" s="2" customFormat="1" ht="29" customHeight="1" spans="1:16">
      <c r="A15" s="22">
        <v>7</v>
      </c>
      <c r="B15" s="22" t="s">
        <v>132</v>
      </c>
      <c r="C15" s="22" t="s">
        <v>39</v>
      </c>
      <c r="D15" s="23">
        <v>43595</v>
      </c>
      <c r="E15" s="24">
        <v>25</v>
      </c>
      <c r="F15" s="25">
        <v>7</v>
      </c>
      <c r="G15" s="26">
        <v>3600</v>
      </c>
      <c r="H15" s="26">
        <v>1500</v>
      </c>
      <c r="I15" s="26">
        <f t="shared" si="2"/>
        <v>5100</v>
      </c>
      <c r="J15" s="33">
        <f t="shared" si="3"/>
        <v>3060</v>
      </c>
      <c r="K15" s="22" t="s">
        <v>133</v>
      </c>
      <c r="L15" s="120" t="s">
        <v>134</v>
      </c>
      <c r="M15" s="67" t="s">
        <v>18</v>
      </c>
      <c r="N15" s="28">
        <v>5100</v>
      </c>
      <c r="O15" s="28" t="s">
        <v>41</v>
      </c>
      <c r="P15" s="68">
        <v>44413</v>
      </c>
    </row>
    <row r="16" s="2" customFormat="1" ht="29" customHeight="1" spans="1:16">
      <c r="A16" s="22">
        <v>10</v>
      </c>
      <c r="B16" s="22" t="s">
        <v>132</v>
      </c>
      <c r="C16" s="22"/>
      <c r="D16" s="23"/>
      <c r="E16" s="24"/>
      <c r="F16" s="25"/>
      <c r="G16" s="26"/>
      <c r="H16" s="26"/>
      <c r="I16" s="26"/>
      <c r="J16" s="33"/>
      <c r="K16" s="22"/>
      <c r="L16" s="22"/>
      <c r="M16" s="69"/>
      <c r="N16" s="28">
        <v>5100</v>
      </c>
      <c r="O16" s="28" t="s">
        <v>42</v>
      </c>
      <c r="P16" s="68">
        <v>44511</v>
      </c>
    </row>
    <row r="17" s="2" customFormat="1" ht="52" customHeight="1" spans="1:16">
      <c r="A17" s="27">
        <v>8</v>
      </c>
      <c r="B17" s="27" t="s">
        <v>135</v>
      </c>
      <c r="C17" s="27" t="s">
        <v>43</v>
      </c>
      <c r="D17" s="23">
        <v>43556</v>
      </c>
      <c r="E17" s="24">
        <v>25</v>
      </c>
      <c r="F17" s="25">
        <v>5</v>
      </c>
      <c r="G17" s="30">
        <v>4500</v>
      </c>
      <c r="H17" s="30">
        <v>1500</v>
      </c>
      <c r="I17" s="30">
        <f t="shared" ref="I17:I19" si="4">G17+H17</f>
        <v>6000</v>
      </c>
      <c r="J17" s="33">
        <f t="shared" ref="J17:J19" si="5">I17*60%</f>
        <v>3600</v>
      </c>
      <c r="K17" s="22" t="s">
        <v>136</v>
      </c>
      <c r="L17" s="120" t="s">
        <v>137</v>
      </c>
      <c r="M17" s="71" t="s">
        <v>18</v>
      </c>
      <c r="N17" s="72">
        <v>6000</v>
      </c>
      <c r="O17" s="28" t="s">
        <v>45</v>
      </c>
      <c r="P17" s="68">
        <v>44465</v>
      </c>
    </row>
    <row r="18" s="2" customFormat="1" ht="55" customHeight="1" spans="1:16">
      <c r="A18" s="27">
        <v>9</v>
      </c>
      <c r="B18" s="27" t="s">
        <v>138</v>
      </c>
      <c r="C18" s="27" t="s">
        <v>46</v>
      </c>
      <c r="D18" s="23">
        <v>43444</v>
      </c>
      <c r="E18" s="24">
        <v>10</v>
      </c>
      <c r="F18" s="27">
        <v>6</v>
      </c>
      <c r="G18" s="31">
        <v>2400</v>
      </c>
      <c r="H18" s="26">
        <v>900</v>
      </c>
      <c r="I18" s="31">
        <f t="shared" si="4"/>
        <v>3300</v>
      </c>
      <c r="J18" s="33">
        <f t="shared" si="5"/>
        <v>1980</v>
      </c>
      <c r="K18" s="22" t="s">
        <v>133</v>
      </c>
      <c r="L18" s="120" t="s">
        <v>139</v>
      </c>
      <c r="M18" s="73" t="s">
        <v>27</v>
      </c>
      <c r="N18" s="28">
        <v>6600</v>
      </c>
      <c r="O18" s="28" t="s">
        <v>48</v>
      </c>
      <c r="P18" s="68">
        <v>44347</v>
      </c>
    </row>
    <row r="19" s="2" customFormat="1" ht="29" customHeight="1" spans="1:16">
      <c r="A19" s="22">
        <v>10</v>
      </c>
      <c r="B19" s="120" t="s">
        <v>140</v>
      </c>
      <c r="C19" s="22" t="s">
        <v>49</v>
      </c>
      <c r="D19" s="23">
        <v>43426</v>
      </c>
      <c r="E19" s="24">
        <v>10</v>
      </c>
      <c r="F19" s="25">
        <v>13</v>
      </c>
      <c r="G19" s="26">
        <v>3000</v>
      </c>
      <c r="H19" s="26">
        <v>900</v>
      </c>
      <c r="I19" s="26">
        <f t="shared" si="4"/>
        <v>3900</v>
      </c>
      <c r="J19" s="33">
        <f t="shared" si="5"/>
        <v>2340</v>
      </c>
      <c r="K19" s="22" t="s">
        <v>123</v>
      </c>
      <c r="L19" s="120" t="s">
        <v>141</v>
      </c>
      <c r="M19" s="73" t="s">
        <v>27</v>
      </c>
      <c r="N19" s="28">
        <v>7800</v>
      </c>
      <c r="O19" s="28" t="s">
        <v>51</v>
      </c>
      <c r="P19" s="68">
        <v>44335</v>
      </c>
    </row>
    <row r="20" s="2" customFormat="1" ht="29" customHeight="1" spans="1:16">
      <c r="A20" s="22">
        <v>13</v>
      </c>
      <c r="B20" s="120" t="s">
        <v>140</v>
      </c>
      <c r="C20" s="22"/>
      <c r="D20" s="23"/>
      <c r="E20" s="24"/>
      <c r="F20" s="25"/>
      <c r="G20" s="26"/>
      <c r="H20" s="26"/>
      <c r="I20" s="26"/>
      <c r="J20" s="33"/>
      <c r="K20" s="22"/>
      <c r="L20" s="22"/>
      <c r="M20" s="74"/>
      <c r="N20" s="28">
        <v>7800</v>
      </c>
      <c r="O20" s="28" t="s">
        <v>52</v>
      </c>
      <c r="P20" s="68">
        <v>44525</v>
      </c>
    </row>
    <row r="21" s="2" customFormat="1" ht="29" customHeight="1" spans="1:16">
      <c r="A21" s="22">
        <v>11</v>
      </c>
      <c r="B21" s="22" t="s">
        <v>142</v>
      </c>
      <c r="C21" s="22" t="s">
        <v>53</v>
      </c>
      <c r="D21" s="23">
        <v>43910</v>
      </c>
      <c r="E21" s="24">
        <v>10</v>
      </c>
      <c r="F21" s="25">
        <v>7</v>
      </c>
      <c r="G21" s="26">
        <v>3000</v>
      </c>
      <c r="H21" s="26">
        <v>900</v>
      </c>
      <c r="I21" s="26">
        <f t="shared" ref="I21:I24" si="6">G21+H21</f>
        <v>3900</v>
      </c>
      <c r="J21" s="33">
        <f t="shared" ref="J21:J24" si="7">I21*60%</f>
        <v>2340</v>
      </c>
      <c r="K21" s="22" t="s">
        <v>120</v>
      </c>
      <c r="L21" s="120" t="s">
        <v>143</v>
      </c>
      <c r="M21" s="67" t="s">
        <v>18</v>
      </c>
      <c r="N21" s="28">
        <v>3900</v>
      </c>
      <c r="O21" s="28" t="s">
        <v>55</v>
      </c>
      <c r="P21" s="68">
        <v>44463</v>
      </c>
    </row>
    <row r="22" s="2" customFormat="1" ht="29" customHeight="1" spans="1:16">
      <c r="A22" s="22"/>
      <c r="B22" s="22"/>
      <c r="C22" s="22"/>
      <c r="D22" s="23"/>
      <c r="E22" s="24"/>
      <c r="F22" s="25"/>
      <c r="G22" s="26"/>
      <c r="H22" s="26"/>
      <c r="I22" s="26"/>
      <c r="J22" s="33"/>
      <c r="K22" s="22"/>
      <c r="L22" s="22"/>
      <c r="M22" s="69"/>
      <c r="N22" s="28">
        <v>3900</v>
      </c>
      <c r="O22" s="28" t="s">
        <v>56</v>
      </c>
      <c r="P22" s="68">
        <v>44543</v>
      </c>
    </row>
    <row r="23" s="2" customFormat="1" ht="54" customHeight="1" spans="1:16">
      <c r="A23" s="27">
        <v>12</v>
      </c>
      <c r="B23" s="27" t="s">
        <v>144</v>
      </c>
      <c r="C23" s="27" t="s">
        <v>57</v>
      </c>
      <c r="D23" s="32">
        <v>43405</v>
      </c>
      <c r="E23" s="29">
        <v>32</v>
      </c>
      <c r="F23" s="25">
        <v>44</v>
      </c>
      <c r="G23" s="28">
        <v>7200</v>
      </c>
      <c r="H23" s="28">
        <v>1500</v>
      </c>
      <c r="I23" s="28">
        <f t="shared" si="6"/>
        <v>8700</v>
      </c>
      <c r="J23" s="25">
        <f t="shared" si="7"/>
        <v>5220</v>
      </c>
      <c r="K23" s="27" t="s">
        <v>136</v>
      </c>
      <c r="L23" s="121" t="s">
        <v>145</v>
      </c>
      <c r="M23" s="73" t="s">
        <v>27</v>
      </c>
      <c r="N23" s="29">
        <v>17400</v>
      </c>
      <c r="O23" s="28" t="s">
        <v>28</v>
      </c>
      <c r="P23" s="68">
        <v>44465</v>
      </c>
    </row>
    <row r="24" s="2" customFormat="1" ht="29" customHeight="1" spans="1:16">
      <c r="A24" s="22">
        <v>13</v>
      </c>
      <c r="B24" s="22" t="s">
        <v>146</v>
      </c>
      <c r="C24" s="22" t="s">
        <v>59</v>
      </c>
      <c r="D24" s="23">
        <v>44096</v>
      </c>
      <c r="E24" s="24">
        <v>32</v>
      </c>
      <c r="F24" s="25">
        <v>8</v>
      </c>
      <c r="G24" s="26">
        <v>7200</v>
      </c>
      <c r="H24" s="26">
        <v>1500</v>
      </c>
      <c r="I24" s="26">
        <f t="shared" si="6"/>
        <v>8700</v>
      </c>
      <c r="J24" s="33">
        <f t="shared" si="7"/>
        <v>5220</v>
      </c>
      <c r="K24" s="22" t="s">
        <v>136</v>
      </c>
      <c r="L24" s="120" t="s">
        <v>147</v>
      </c>
      <c r="M24" s="73" t="s">
        <v>18</v>
      </c>
      <c r="N24" s="28">
        <v>8700</v>
      </c>
      <c r="O24" s="28" t="s">
        <v>61</v>
      </c>
      <c r="P24" s="68">
        <v>44462</v>
      </c>
    </row>
    <row r="25" s="2" customFormat="1" ht="29" customHeight="1" spans="1:16">
      <c r="A25" s="22">
        <v>16</v>
      </c>
      <c r="B25" s="22" t="s">
        <v>146</v>
      </c>
      <c r="C25" s="22"/>
      <c r="D25" s="23"/>
      <c r="E25" s="24"/>
      <c r="F25" s="25"/>
      <c r="G25" s="26"/>
      <c r="H25" s="26"/>
      <c r="I25" s="26"/>
      <c r="J25" s="33"/>
      <c r="K25" s="22"/>
      <c r="L25" s="22"/>
      <c r="M25" s="75"/>
      <c r="N25" s="28">
        <v>8700</v>
      </c>
      <c r="O25" s="28" t="s">
        <v>62</v>
      </c>
      <c r="P25" s="68">
        <v>44543</v>
      </c>
    </row>
    <row r="26" s="2" customFormat="1" ht="29" customHeight="1" spans="1:16">
      <c r="A26" s="27">
        <v>14</v>
      </c>
      <c r="B26" s="27" t="s">
        <v>148</v>
      </c>
      <c r="C26" s="27" t="s">
        <v>63</v>
      </c>
      <c r="D26" s="32">
        <v>44272</v>
      </c>
      <c r="E26" s="24">
        <v>42</v>
      </c>
      <c r="F26" s="25">
        <v>3</v>
      </c>
      <c r="G26" s="33">
        <v>8100</v>
      </c>
      <c r="H26" s="26">
        <v>1500</v>
      </c>
      <c r="I26" s="26">
        <f>G26+H26</f>
        <v>9600</v>
      </c>
      <c r="J26" s="25">
        <f t="shared" ref="J26:J30" si="8">I26*60%</f>
        <v>5760</v>
      </c>
      <c r="K26" s="27" t="s">
        <v>120</v>
      </c>
      <c r="L26" s="121" t="s">
        <v>149</v>
      </c>
      <c r="M26" s="70" t="s">
        <v>18</v>
      </c>
      <c r="N26" s="28">
        <v>9600</v>
      </c>
      <c r="O26" s="28" t="s">
        <v>65</v>
      </c>
      <c r="P26" s="68">
        <v>44453</v>
      </c>
    </row>
    <row r="27" s="3" customFormat="1" ht="29" customHeight="1" spans="1:16">
      <c r="A27" s="27">
        <v>17</v>
      </c>
      <c r="B27" s="27" t="s">
        <v>148</v>
      </c>
      <c r="C27" s="27"/>
      <c r="D27" s="32"/>
      <c r="E27" s="24"/>
      <c r="F27" s="25"/>
      <c r="G27" s="33"/>
      <c r="H27" s="26"/>
      <c r="I27" s="26"/>
      <c r="J27" s="25"/>
      <c r="K27" s="27"/>
      <c r="L27" s="27"/>
      <c r="M27" s="70"/>
      <c r="N27" s="28">
        <v>9600</v>
      </c>
      <c r="O27" s="28" t="s">
        <v>66</v>
      </c>
      <c r="P27" s="68">
        <v>44543</v>
      </c>
    </row>
    <row r="28" s="3" customFormat="1" ht="29" customHeight="1" spans="1:16">
      <c r="A28" s="27">
        <v>15</v>
      </c>
      <c r="B28" s="27" t="s">
        <v>150</v>
      </c>
      <c r="C28" s="27" t="s">
        <v>67</v>
      </c>
      <c r="D28" s="32">
        <v>44078</v>
      </c>
      <c r="E28" s="29">
        <v>10</v>
      </c>
      <c r="F28" s="25">
        <v>6</v>
      </c>
      <c r="G28" s="30">
        <f>800*3</f>
        <v>2400</v>
      </c>
      <c r="H28" s="30">
        <f>300*3</f>
        <v>900</v>
      </c>
      <c r="I28" s="26">
        <f>G28+H28</f>
        <v>3300</v>
      </c>
      <c r="J28" s="25">
        <f t="shared" si="8"/>
        <v>1980</v>
      </c>
      <c r="K28" s="27" t="s">
        <v>120</v>
      </c>
      <c r="L28" s="121" t="s">
        <v>151</v>
      </c>
      <c r="M28" s="73" t="s">
        <v>18</v>
      </c>
      <c r="N28" s="76">
        <v>3300</v>
      </c>
      <c r="O28" s="76" t="s">
        <v>69</v>
      </c>
      <c r="P28" s="77">
        <v>44445</v>
      </c>
    </row>
    <row r="29" s="3" customFormat="1" ht="29" customHeight="1" spans="1:16">
      <c r="A29" s="27">
        <v>18</v>
      </c>
      <c r="B29" s="27" t="s">
        <v>150</v>
      </c>
      <c r="C29" s="27"/>
      <c r="D29" s="34"/>
      <c r="E29" s="35"/>
      <c r="F29" s="36"/>
      <c r="G29" s="37"/>
      <c r="H29" s="37"/>
      <c r="I29" s="26"/>
      <c r="J29" s="36"/>
      <c r="K29" s="78"/>
      <c r="L29" s="78"/>
      <c r="M29" s="74"/>
      <c r="N29" s="76">
        <v>3300</v>
      </c>
      <c r="O29" s="76" t="s">
        <v>70</v>
      </c>
      <c r="P29" s="77">
        <v>44531</v>
      </c>
    </row>
    <row r="30" s="3" customFormat="1" ht="29" customHeight="1" spans="1:16">
      <c r="A30" s="27">
        <v>16</v>
      </c>
      <c r="B30" s="27" t="s">
        <v>152</v>
      </c>
      <c r="C30" s="27" t="s">
        <v>71</v>
      </c>
      <c r="D30" s="23">
        <v>44306</v>
      </c>
      <c r="E30" s="24">
        <v>150</v>
      </c>
      <c r="F30" s="25">
        <v>4</v>
      </c>
      <c r="G30" s="38">
        <v>15000</v>
      </c>
      <c r="H30" s="39"/>
      <c r="I30" s="79">
        <v>15000</v>
      </c>
      <c r="J30" s="25">
        <f t="shared" si="8"/>
        <v>9000</v>
      </c>
      <c r="K30" s="80" t="s">
        <v>153</v>
      </c>
      <c r="L30" s="122" t="s">
        <v>154</v>
      </c>
      <c r="M30" s="73" t="s">
        <v>18</v>
      </c>
      <c r="N30" s="28">
        <v>15000</v>
      </c>
      <c r="O30" s="28" t="s">
        <v>73</v>
      </c>
      <c r="P30" s="68">
        <v>44418</v>
      </c>
    </row>
    <row r="31" s="3" customFormat="1" ht="29" customHeight="1" spans="1:17">
      <c r="A31" s="27">
        <v>19</v>
      </c>
      <c r="B31" s="27" t="s">
        <v>152</v>
      </c>
      <c r="C31" s="27"/>
      <c r="D31" s="23"/>
      <c r="E31" s="24"/>
      <c r="F31" s="25"/>
      <c r="G31" s="40"/>
      <c r="H31" s="41"/>
      <c r="I31" s="81"/>
      <c r="J31" s="36"/>
      <c r="K31" s="82"/>
      <c r="L31" s="82"/>
      <c r="M31" s="75"/>
      <c r="N31" s="28">
        <v>15000</v>
      </c>
      <c r="O31" s="28" t="s">
        <v>74</v>
      </c>
      <c r="P31" s="68">
        <v>44515</v>
      </c>
      <c r="Q31" s="2"/>
    </row>
    <row r="32" s="3" customFormat="1" ht="29" customHeight="1" spans="1:17">
      <c r="A32" s="27">
        <v>17</v>
      </c>
      <c r="B32" s="27" t="s">
        <v>155</v>
      </c>
      <c r="C32" s="27" t="s">
        <v>75</v>
      </c>
      <c r="D32" s="23">
        <v>44306</v>
      </c>
      <c r="E32" s="24">
        <v>150</v>
      </c>
      <c r="F32" s="25">
        <v>4</v>
      </c>
      <c r="G32" s="38">
        <v>15000</v>
      </c>
      <c r="H32" s="39"/>
      <c r="I32" s="79">
        <v>15000</v>
      </c>
      <c r="J32" s="25">
        <f t="shared" ref="J32:J36" si="9">I32*60%</f>
        <v>9000</v>
      </c>
      <c r="K32" s="80" t="s">
        <v>156</v>
      </c>
      <c r="L32" s="122" t="s">
        <v>157</v>
      </c>
      <c r="M32" s="73" t="s">
        <v>18</v>
      </c>
      <c r="N32" s="28">
        <v>15000</v>
      </c>
      <c r="O32" s="28" t="s">
        <v>73</v>
      </c>
      <c r="P32" s="68">
        <v>44418</v>
      </c>
      <c r="Q32" s="2"/>
    </row>
    <row r="33" s="3" customFormat="1" ht="29" customHeight="1" spans="1:17">
      <c r="A33" s="27">
        <v>20</v>
      </c>
      <c r="B33" s="27" t="s">
        <v>155</v>
      </c>
      <c r="C33" s="27"/>
      <c r="D33" s="23"/>
      <c r="E33" s="24"/>
      <c r="F33" s="25"/>
      <c r="G33" s="40"/>
      <c r="H33" s="41"/>
      <c r="I33" s="81"/>
      <c r="J33" s="36"/>
      <c r="K33" s="82"/>
      <c r="L33" s="82"/>
      <c r="M33" s="75" t="s">
        <v>18</v>
      </c>
      <c r="N33" s="28">
        <v>15000</v>
      </c>
      <c r="O33" s="28" t="s">
        <v>74</v>
      </c>
      <c r="P33" s="68">
        <v>44515</v>
      </c>
      <c r="Q33" s="2"/>
    </row>
    <row r="34" s="3" customFormat="1" ht="29" customHeight="1" spans="1:17">
      <c r="A34" s="27">
        <v>18</v>
      </c>
      <c r="B34" s="27" t="s">
        <v>158</v>
      </c>
      <c r="C34" s="27" t="s">
        <v>77</v>
      </c>
      <c r="D34" s="32">
        <v>44362</v>
      </c>
      <c r="E34" s="24">
        <v>40</v>
      </c>
      <c r="F34" s="25">
        <v>2</v>
      </c>
      <c r="G34" s="33">
        <v>6000</v>
      </c>
      <c r="H34" s="26">
        <v>1500</v>
      </c>
      <c r="I34" s="26">
        <f t="shared" ref="I34:I38" si="10">G34+H34</f>
        <v>7500</v>
      </c>
      <c r="J34" s="25">
        <f t="shared" si="9"/>
        <v>4500</v>
      </c>
      <c r="K34" s="27" t="s">
        <v>120</v>
      </c>
      <c r="L34" s="121" t="s">
        <v>159</v>
      </c>
      <c r="M34" s="70" t="s">
        <v>18</v>
      </c>
      <c r="N34" s="28">
        <v>7500</v>
      </c>
      <c r="O34" s="28" t="s">
        <v>35</v>
      </c>
      <c r="P34" s="68">
        <v>44453</v>
      </c>
      <c r="Q34" s="2"/>
    </row>
    <row r="35" s="3" customFormat="1" ht="29" customHeight="1" spans="1:16">
      <c r="A35" s="27">
        <v>21</v>
      </c>
      <c r="B35" s="27" t="s">
        <v>158</v>
      </c>
      <c r="C35" s="27"/>
      <c r="D35" s="32"/>
      <c r="E35" s="24"/>
      <c r="F35" s="25"/>
      <c r="G35" s="33"/>
      <c r="H35" s="26"/>
      <c r="I35" s="26"/>
      <c r="J35" s="25"/>
      <c r="K35" s="27"/>
      <c r="L35" s="27"/>
      <c r="M35" s="70"/>
      <c r="N35" s="28">
        <v>7500</v>
      </c>
      <c r="O35" s="28" t="s">
        <v>36</v>
      </c>
      <c r="P35" s="68">
        <v>44543</v>
      </c>
    </row>
    <row r="36" s="3" customFormat="1" ht="29" customHeight="1" spans="1:16">
      <c r="A36" s="27">
        <v>19</v>
      </c>
      <c r="B36" s="27" t="s">
        <v>160</v>
      </c>
      <c r="C36" s="27" t="s">
        <v>79</v>
      </c>
      <c r="D36" s="32">
        <v>44354</v>
      </c>
      <c r="E36" s="29">
        <v>25</v>
      </c>
      <c r="F36" s="25">
        <v>3</v>
      </c>
      <c r="G36" s="28">
        <v>4500</v>
      </c>
      <c r="H36" s="28">
        <v>1500</v>
      </c>
      <c r="I36" s="26">
        <f t="shared" si="10"/>
        <v>6000</v>
      </c>
      <c r="J36" s="25">
        <f t="shared" si="9"/>
        <v>3600</v>
      </c>
      <c r="K36" s="27" t="s">
        <v>120</v>
      </c>
      <c r="L36" s="121" t="s">
        <v>161</v>
      </c>
      <c r="M36" s="73" t="s">
        <v>18</v>
      </c>
      <c r="N36" s="28">
        <v>6000</v>
      </c>
      <c r="O36" s="28" t="s">
        <v>81</v>
      </c>
      <c r="P36" s="68">
        <v>44444</v>
      </c>
    </row>
    <row r="37" s="3" customFormat="1" ht="29" customHeight="1" spans="1:17">
      <c r="A37" s="27">
        <v>23</v>
      </c>
      <c r="B37" s="27" t="s">
        <v>160</v>
      </c>
      <c r="C37" s="27"/>
      <c r="D37" s="32"/>
      <c r="E37" s="29"/>
      <c r="F37" s="25"/>
      <c r="G37" s="28"/>
      <c r="H37" s="28"/>
      <c r="I37" s="26"/>
      <c r="J37" s="25"/>
      <c r="K37" s="27"/>
      <c r="L37" s="27"/>
      <c r="M37" s="75"/>
      <c r="N37" s="28">
        <v>6000</v>
      </c>
      <c r="O37" s="28" t="s">
        <v>82</v>
      </c>
      <c r="P37" s="68">
        <v>44536</v>
      </c>
      <c r="Q37" s="2"/>
    </row>
    <row r="38" s="3" customFormat="1" ht="29" customHeight="1" spans="1:17">
      <c r="A38" s="27">
        <v>20</v>
      </c>
      <c r="B38" s="27" t="s">
        <v>162</v>
      </c>
      <c r="C38" s="27" t="s">
        <v>83</v>
      </c>
      <c r="D38" s="23">
        <v>44362</v>
      </c>
      <c r="E38" s="29">
        <v>25</v>
      </c>
      <c r="F38" s="25">
        <v>3</v>
      </c>
      <c r="G38" s="30">
        <v>4500</v>
      </c>
      <c r="H38" s="30">
        <v>1500</v>
      </c>
      <c r="I38" s="26">
        <f t="shared" si="10"/>
        <v>6000</v>
      </c>
      <c r="J38" s="25">
        <f>I38*60%</f>
        <v>3600</v>
      </c>
      <c r="K38" s="22" t="s">
        <v>120</v>
      </c>
      <c r="L38" s="120" t="s">
        <v>163</v>
      </c>
      <c r="M38" s="71" t="s">
        <v>18</v>
      </c>
      <c r="N38" s="29">
        <v>6000</v>
      </c>
      <c r="O38" s="28" t="s">
        <v>35</v>
      </c>
      <c r="P38" s="83">
        <v>44453</v>
      </c>
      <c r="Q38" s="2"/>
    </row>
    <row r="39" s="3" customFormat="1" ht="29" customHeight="1" spans="1:17">
      <c r="A39" s="27"/>
      <c r="B39" s="27"/>
      <c r="C39" s="27"/>
      <c r="D39" s="23"/>
      <c r="E39" s="29"/>
      <c r="F39" s="25"/>
      <c r="G39" s="30"/>
      <c r="H39" s="30"/>
      <c r="I39" s="26"/>
      <c r="J39" s="25"/>
      <c r="K39" s="22"/>
      <c r="L39" s="22"/>
      <c r="M39" s="71"/>
      <c r="N39" s="29">
        <v>6000</v>
      </c>
      <c r="O39" s="28" t="s">
        <v>36</v>
      </c>
      <c r="P39" s="68">
        <v>44543</v>
      </c>
      <c r="Q39" s="2"/>
    </row>
    <row r="40" s="2" customFormat="1" ht="29" customHeight="1" spans="1:16">
      <c r="A40" s="42">
        <v>21</v>
      </c>
      <c r="B40" s="43" t="s">
        <v>164</v>
      </c>
      <c r="C40" s="43" t="s">
        <v>85</v>
      </c>
      <c r="D40" s="32">
        <v>44306</v>
      </c>
      <c r="E40" s="29">
        <v>32</v>
      </c>
      <c r="F40" s="25">
        <v>4</v>
      </c>
      <c r="G40" s="28">
        <f>2400*3</f>
        <v>7200</v>
      </c>
      <c r="H40" s="28">
        <f t="shared" ref="H40:H44" si="11">500*3</f>
        <v>1500</v>
      </c>
      <c r="I40" s="28">
        <f>G40+H40</f>
        <v>8700</v>
      </c>
      <c r="J40" s="25">
        <f t="shared" ref="J40:J44" si="12">I40*60%</f>
        <v>5220</v>
      </c>
      <c r="K40" s="28" t="s">
        <v>133</v>
      </c>
      <c r="L40" s="28">
        <v>1.50725501920024e+18</v>
      </c>
      <c r="M40" s="73" t="s">
        <v>18</v>
      </c>
      <c r="N40" s="28">
        <v>8700</v>
      </c>
      <c r="O40" s="28" t="s">
        <v>87</v>
      </c>
      <c r="P40" s="68">
        <v>44421</v>
      </c>
    </row>
    <row r="41" s="2" customFormat="1" ht="29" customHeight="1" spans="1:16">
      <c r="A41" s="42"/>
      <c r="B41" s="43"/>
      <c r="C41" s="43"/>
      <c r="D41" s="32"/>
      <c r="E41" s="29"/>
      <c r="F41" s="25"/>
      <c r="G41" s="28"/>
      <c r="H41" s="28"/>
      <c r="I41" s="28"/>
      <c r="J41" s="25"/>
      <c r="K41" s="28"/>
      <c r="L41" s="28"/>
      <c r="M41" s="75"/>
      <c r="N41" s="28">
        <v>8700</v>
      </c>
      <c r="O41" s="28" t="s">
        <v>88</v>
      </c>
      <c r="P41" s="68">
        <v>44512</v>
      </c>
    </row>
    <row r="42" s="2" customFormat="1" ht="29" customHeight="1" spans="1:16">
      <c r="A42" s="44">
        <v>22</v>
      </c>
      <c r="B42" s="43" t="s">
        <v>165</v>
      </c>
      <c r="C42" s="43" t="s">
        <v>89</v>
      </c>
      <c r="D42" s="32">
        <v>44419</v>
      </c>
      <c r="E42" s="29">
        <v>35</v>
      </c>
      <c r="F42" s="25">
        <v>5</v>
      </c>
      <c r="G42" s="28">
        <f>2700*3</f>
        <v>8100</v>
      </c>
      <c r="H42" s="28">
        <f t="shared" si="11"/>
        <v>1500</v>
      </c>
      <c r="I42" s="28">
        <f t="shared" ref="I42:I46" si="13">SUM(G42:H42)</f>
        <v>9600</v>
      </c>
      <c r="J42" s="25">
        <f t="shared" si="12"/>
        <v>5760</v>
      </c>
      <c r="K42" s="72" t="s">
        <v>120</v>
      </c>
      <c r="L42" s="72">
        <v>190252042477</v>
      </c>
      <c r="M42" s="73" t="s">
        <v>18</v>
      </c>
      <c r="N42" s="84" t="s">
        <v>91</v>
      </c>
      <c r="O42" s="28" t="s">
        <v>92</v>
      </c>
      <c r="P42" s="68">
        <v>44439</v>
      </c>
    </row>
    <row r="43" s="2" customFormat="1" ht="29" customHeight="1" spans="1:16">
      <c r="A43" s="45"/>
      <c r="B43" s="43"/>
      <c r="C43" s="43"/>
      <c r="D43" s="32"/>
      <c r="E43" s="29"/>
      <c r="F43" s="25"/>
      <c r="G43" s="28"/>
      <c r="H43" s="28"/>
      <c r="I43" s="28"/>
      <c r="J43" s="25"/>
      <c r="K43" s="85"/>
      <c r="L43" s="85"/>
      <c r="M43" s="75"/>
      <c r="N43" s="28">
        <v>9600</v>
      </c>
      <c r="O43" s="28" t="s">
        <v>93</v>
      </c>
      <c r="P43" s="68">
        <v>44512</v>
      </c>
    </row>
    <row r="44" s="2" customFormat="1" ht="29" customHeight="1" spans="1:16">
      <c r="A44" s="44">
        <v>23</v>
      </c>
      <c r="B44" s="43" t="s">
        <v>166</v>
      </c>
      <c r="C44" s="43" t="s">
        <v>94</v>
      </c>
      <c r="D44" s="32">
        <v>44425</v>
      </c>
      <c r="E44" s="29">
        <v>30</v>
      </c>
      <c r="F44" s="25">
        <v>4</v>
      </c>
      <c r="G44" s="28">
        <f>1500*3</f>
        <v>4500</v>
      </c>
      <c r="H44" s="28">
        <f t="shared" si="11"/>
        <v>1500</v>
      </c>
      <c r="I44" s="28">
        <f t="shared" si="13"/>
        <v>6000</v>
      </c>
      <c r="J44" s="25">
        <f t="shared" si="12"/>
        <v>3600</v>
      </c>
      <c r="K44" s="72" t="s">
        <v>120</v>
      </c>
      <c r="L44" s="72">
        <v>199252013676</v>
      </c>
      <c r="M44" s="73" t="s">
        <v>18</v>
      </c>
      <c r="N44" s="84" t="s">
        <v>96</v>
      </c>
      <c r="O44" s="28" t="s">
        <v>97</v>
      </c>
      <c r="P44" s="68">
        <v>44425</v>
      </c>
    </row>
    <row r="45" s="2" customFormat="1" ht="29" customHeight="1" spans="1:16">
      <c r="A45" s="45"/>
      <c r="B45" s="43"/>
      <c r="C45" s="43"/>
      <c r="D45" s="32"/>
      <c r="E45" s="29"/>
      <c r="F45" s="25"/>
      <c r="G45" s="28"/>
      <c r="H45" s="28"/>
      <c r="I45" s="28"/>
      <c r="J45" s="25"/>
      <c r="K45" s="85"/>
      <c r="L45" s="85"/>
      <c r="M45" s="75"/>
      <c r="N45" s="28">
        <v>6000</v>
      </c>
      <c r="O45" s="28" t="s">
        <v>98</v>
      </c>
      <c r="P45" s="68">
        <v>44525</v>
      </c>
    </row>
    <row r="46" s="2" customFormat="1" ht="29" customHeight="1" spans="1:16">
      <c r="A46" s="44">
        <v>24</v>
      </c>
      <c r="B46" s="43" t="s">
        <v>167</v>
      </c>
      <c r="C46" s="43" t="s">
        <v>99</v>
      </c>
      <c r="D46" s="32">
        <v>44434</v>
      </c>
      <c r="E46" s="29">
        <v>25</v>
      </c>
      <c r="F46" s="25">
        <v>4</v>
      </c>
      <c r="G46" s="28">
        <f>1500*3</f>
        <v>4500</v>
      </c>
      <c r="H46" s="28">
        <f>500*3</f>
        <v>1500</v>
      </c>
      <c r="I46" s="28">
        <f t="shared" si="13"/>
        <v>6000</v>
      </c>
      <c r="J46" s="25">
        <f>I46*60%</f>
        <v>3600</v>
      </c>
      <c r="K46" s="72" t="s">
        <v>168</v>
      </c>
      <c r="L46" s="72">
        <v>1.50725570920003e+18</v>
      </c>
      <c r="M46" s="73" t="s">
        <v>18</v>
      </c>
      <c r="N46" s="84" t="s">
        <v>96</v>
      </c>
      <c r="O46" s="28" t="s">
        <v>101</v>
      </c>
      <c r="P46" s="68">
        <v>44435</v>
      </c>
    </row>
    <row r="47" s="2" customFormat="1" ht="29" customHeight="1" spans="1:16">
      <c r="A47" s="45"/>
      <c r="B47" s="43"/>
      <c r="C47" s="43"/>
      <c r="D47" s="32"/>
      <c r="E47" s="29"/>
      <c r="F47" s="25"/>
      <c r="G47" s="28"/>
      <c r="H47" s="28"/>
      <c r="I47" s="28"/>
      <c r="J47" s="25"/>
      <c r="K47" s="85"/>
      <c r="L47" s="85"/>
      <c r="M47" s="75"/>
      <c r="N47" s="28">
        <v>6000</v>
      </c>
      <c r="O47" s="28" t="s">
        <v>102</v>
      </c>
      <c r="P47" s="68">
        <v>44533</v>
      </c>
    </row>
    <row r="48" s="2" customFormat="1" ht="38" customHeight="1" spans="1:17">
      <c r="A48" s="46" t="s">
        <v>103</v>
      </c>
      <c r="B48" s="47"/>
      <c r="C48" s="47"/>
      <c r="D48" s="48"/>
      <c r="E48" s="24"/>
      <c r="F48" s="33">
        <f>SUM(F4:F47)</f>
        <v>191</v>
      </c>
      <c r="G48" s="33">
        <f>SUM(G4:G47)</f>
        <v>139950</v>
      </c>
      <c r="H48" s="33">
        <f>SUM(H4:H47)</f>
        <v>30600</v>
      </c>
      <c r="I48" s="33">
        <f>SUM(I4:I47)</f>
        <v>170550</v>
      </c>
      <c r="J48" s="33">
        <f>SUM(J4:J47)</f>
        <v>102330</v>
      </c>
      <c r="K48" s="24"/>
      <c r="L48" s="70"/>
      <c r="M48" s="86"/>
      <c r="N48" s="87"/>
      <c r="O48" s="87"/>
      <c r="P48" s="88"/>
      <c r="Q48" s="95"/>
    </row>
    <row r="49" s="2" customFormat="1" ht="30" customHeight="1" spans="1:16">
      <c r="A49" s="49" t="s">
        <v>169</v>
      </c>
      <c r="B49" s="49"/>
      <c r="C49" s="49"/>
      <c r="D49" s="49"/>
      <c r="E49" s="49"/>
      <c r="F49" s="49"/>
      <c r="G49" s="50"/>
      <c r="H49" s="50"/>
      <c r="I49" s="50"/>
      <c r="J49" s="50"/>
      <c r="K49" s="89"/>
      <c r="L49" s="49"/>
      <c r="M49" s="86"/>
      <c r="N49" s="87"/>
      <c r="O49" s="87"/>
      <c r="P49" s="88"/>
    </row>
    <row r="50" s="2" customFormat="1" ht="38" customHeight="1" spans="1:16">
      <c r="A50" s="51" t="s">
        <v>170</v>
      </c>
      <c r="B50" s="51"/>
      <c r="C50" s="51"/>
      <c r="D50" s="51"/>
      <c r="E50" s="51"/>
      <c r="F50" s="51"/>
      <c r="G50" s="52"/>
      <c r="H50" s="52"/>
      <c r="I50" s="52"/>
      <c r="J50" s="52"/>
      <c r="K50" s="51"/>
      <c r="L50" s="51"/>
      <c r="M50" s="90"/>
      <c r="N50" s="91"/>
      <c r="O50" s="91"/>
      <c r="P50" s="92"/>
    </row>
    <row r="51" s="1" customFormat="1" ht="21.95" customHeight="1" spans="1:16">
      <c r="A51" s="53"/>
      <c r="B51" s="53"/>
      <c r="C51" s="54"/>
      <c r="D51" s="55"/>
      <c r="E51" s="56"/>
      <c r="F51" s="57"/>
      <c r="G51" s="58"/>
      <c r="H51" s="58"/>
      <c r="I51" s="57"/>
      <c r="J51" s="93"/>
      <c r="K51" s="93"/>
      <c r="L51" s="53"/>
      <c r="M51" s="53"/>
      <c r="N51" s="62"/>
      <c r="O51" s="62"/>
      <c r="P51" s="94"/>
    </row>
    <row r="52" s="1" customFormat="1" ht="21.95" customHeight="1" spans="1:16">
      <c r="A52" s="53"/>
      <c r="B52" s="53"/>
      <c r="C52" s="54"/>
      <c r="D52" s="55"/>
      <c r="E52" s="56"/>
      <c r="F52" s="57"/>
      <c r="G52" s="58"/>
      <c r="H52" s="58"/>
      <c r="I52" s="57"/>
      <c r="J52" s="93"/>
      <c r="K52" s="93"/>
      <c r="L52" s="53"/>
      <c r="M52" s="53"/>
      <c r="N52" s="62"/>
      <c r="O52" s="62"/>
      <c r="P52" s="94"/>
    </row>
    <row r="53" s="1" customFormat="1" ht="21.95" customHeight="1" spans="1:16">
      <c r="A53" s="53"/>
      <c r="B53" s="53"/>
      <c r="C53" s="54"/>
      <c r="D53" s="55"/>
      <c r="E53" s="56"/>
      <c r="F53" s="57"/>
      <c r="G53" s="58"/>
      <c r="H53" s="58"/>
      <c r="I53" s="57"/>
      <c r="J53" s="93"/>
      <c r="K53" s="93"/>
      <c r="L53" s="53"/>
      <c r="M53" s="53"/>
      <c r="N53" s="62"/>
      <c r="O53" s="62"/>
      <c r="P53" s="94"/>
    </row>
    <row r="54" s="1" customFormat="1" ht="21.95" customHeight="1" spans="1:16">
      <c r="A54" s="53"/>
      <c r="B54" s="53"/>
      <c r="C54" s="54"/>
      <c r="D54" s="55"/>
      <c r="E54" s="56"/>
      <c r="F54" s="57"/>
      <c r="G54" s="58"/>
      <c r="H54" s="58"/>
      <c r="I54" s="57"/>
      <c r="J54" s="93"/>
      <c r="K54" s="93"/>
      <c r="L54" s="53"/>
      <c r="M54" s="53"/>
      <c r="N54" s="62"/>
      <c r="O54" s="62"/>
      <c r="P54" s="94"/>
    </row>
    <row r="55" s="1" customFormat="1" ht="21.95" customHeight="1" spans="1:16">
      <c r="A55" s="53"/>
      <c r="B55" s="53"/>
      <c r="C55" s="54"/>
      <c r="D55" s="55"/>
      <c r="E55" s="56"/>
      <c r="F55" s="57"/>
      <c r="G55" s="58"/>
      <c r="H55" s="58"/>
      <c r="I55" s="57"/>
      <c r="J55" s="93"/>
      <c r="K55" s="93"/>
      <c r="L55" s="53"/>
      <c r="M55" s="53"/>
      <c r="N55" s="62"/>
      <c r="O55" s="62"/>
      <c r="P55" s="94"/>
    </row>
    <row r="56" s="1" customFormat="1" ht="21.95" customHeight="1" spans="1:16">
      <c r="A56" s="53"/>
      <c r="B56" s="53"/>
      <c r="C56" s="54"/>
      <c r="D56" s="55"/>
      <c r="E56" s="56"/>
      <c r="F56" s="57"/>
      <c r="G56" s="58"/>
      <c r="H56" s="58"/>
      <c r="I56" s="57"/>
      <c r="J56" s="93"/>
      <c r="K56" s="93"/>
      <c r="L56" s="53"/>
      <c r="M56" s="53"/>
      <c r="N56" s="62"/>
      <c r="O56" s="62"/>
      <c r="P56" s="94"/>
    </row>
    <row r="57" s="1" customFormat="1" ht="21.95" customHeight="1" spans="3:16">
      <c r="C57" s="54"/>
      <c r="D57" s="55"/>
      <c r="E57" s="56"/>
      <c r="F57" s="57"/>
      <c r="G57" s="58"/>
      <c r="H57" s="58"/>
      <c r="I57" s="57"/>
      <c r="J57" s="93"/>
      <c r="K57" s="93"/>
      <c r="L57" s="53"/>
      <c r="M57" s="53"/>
      <c r="N57" s="62"/>
      <c r="O57" s="62"/>
      <c r="P57" s="94"/>
    </row>
    <row r="58" s="1" customFormat="1" ht="21.95" customHeight="1" spans="3:16">
      <c r="C58" s="54"/>
      <c r="D58" s="55"/>
      <c r="E58" s="56"/>
      <c r="F58" s="57"/>
      <c r="G58" s="58"/>
      <c r="H58" s="58"/>
      <c r="I58" s="57"/>
      <c r="J58" s="93"/>
      <c r="K58" s="93"/>
      <c r="L58" s="53"/>
      <c r="M58" s="53"/>
      <c r="N58" s="62"/>
      <c r="O58" s="62"/>
      <c r="P58" s="94"/>
    </row>
    <row r="59" s="1" customFormat="1" ht="21.95" customHeight="1" spans="3:16">
      <c r="C59" s="54"/>
      <c r="D59" s="55"/>
      <c r="E59" s="56"/>
      <c r="F59" s="57"/>
      <c r="G59" s="58"/>
      <c r="H59" s="58"/>
      <c r="I59" s="57"/>
      <c r="J59" s="93"/>
      <c r="K59" s="93"/>
      <c r="L59" s="53"/>
      <c r="M59" s="53"/>
      <c r="N59" s="62"/>
      <c r="O59" s="62"/>
      <c r="P59" s="94"/>
    </row>
    <row r="60" s="1" customFormat="1" ht="21.95" customHeight="1" spans="3:16">
      <c r="C60" s="54"/>
      <c r="D60" s="55"/>
      <c r="E60" s="56"/>
      <c r="F60" s="57"/>
      <c r="G60" s="58"/>
      <c r="H60" s="58"/>
      <c r="I60" s="57"/>
      <c r="J60" s="93"/>
      <c r="K60" s="93"/>
      <c r="L60" s="53"/>
      <c r="M60" s="53"/>
      <c r="N60" s="62"/>
      <c r="O60" s="62"/>
      <c r="P60" s="94"/>
    </row>
    <row r="61" s="1" customFormat="1" spans="3:16">
      <c r="C61" s="54"/>
      <c r="D61" s="55"/>
      <c r="E61" s="56"/>
      <c r="F61" s="57"/>
      <c r="G61" s="58"/>
      <c r="H61" s="58"/>
      <c r="I61" s="57"/>
      <c r="J61" s="93"/>
      <c r="K61" s="93"/>
      <c r="L61" s="53"/>
      <c r="M61" s="53"/>
      <c r="N61" s="62"/>
      <c r="O61" s="62"/>
      <c r="P61" s="94"/>
    </row>
    <row r="62" s="1" customFormat="1" spans="3:16">
      <c r="C62" s="54"/>
      <c r="D62" s="55"/>
      <c r="E62" s="56"/>
      <c r="F62" s="57"/>
      <c r="G62" s="58"/>
      <c r="H62" s="58"/>
      <c r="I62" s="57"/>
      <c r="J62" s="93"/>
      <c r="K62" s="93"/>
      <c r="L62" s="53"/>
      <c r="M62" s="53"/>
      <c r="N62" s="62"/>
      <c r="O62" s="62"/>
      <c r="P62" s="94"/>
    </row>
  </sheetData>
  <mergeCells count="263">
    <mergeCell ref="A1:P1"/>
    <mergeCell ref="A2:L2"/>
    <mergeCell ref="A48:D48"/>
    <mergeCell ref="A49:L49"/>
    <mergeCell ref="A50:L50"/>
    <mergeCell ref="A4:A5"/>
    <mergeCell ref="A6:A7"/>
    <mergeCell ref="A9:A10"/>
    <mergeCell ref="A11:A12"/>
    <mergeCell ref="A13:A14"/>
    <mergeCell ref="A15:A16"/>
    <mergeCell ref="A19:A20"/>
    <mergeCell ref="A21:A22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B4:B5"/>
    <mergeCell ref="B6:B7"/>
    <mergeCell ref="B9:B10"/>
    <mergeCell ref="B11:B12"/>
    <mergeCell ref="B13:B14"/>
    <mergeCell ref="B15:B16"/>
    <mergeCell ref="B19:B20"/>
    <mergeCell ref="B21:B22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C4:C5"/>
    <mergeCell ref="C6:C7"/>
    <mergeCell ref="C9:C10"/>
    <mergeCell ref="C11:C12"/>
    <mergeCell ref="C13:C14"/>
    <mergeCell ref="C15:C16"/>
    <mergeCell ref="C19:C20"/>
    <mergeCell ref="C21:C22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D4:D5"/>
    <mergeCell ref="D6:D7"/>
    <mergeCell ref="D9:D10"/>
    <mergeCell ref="D11:D12"/>
    <mergeCell ref="D13:D14"/>
    <mergeCell ref="D15:D16"/>
    <mergeCell ref="D19:D20"/>
    <mergeCell ref="D21:D22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E4:E5"/>
    <mergeCell ref="E6:E7"/>
    <mergeCell ref="E9:E10"/>
    <mergeCell ref="E11:E12"/>
    <mergeCell ref="E13:E14"/>
    <mergeCell ref="E15:E16"/>
    <mergeCell ref="E19:E20"/>
    <mergeCell ref="E21:E22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F4:F5"/>
    <mergeCell ref="F6:F7"/>
    <mergeCell ref="F9:F10"/>
    <mergeCell ref="F11:F12"/>
    <mergeCell ref="F13:F14"/>
    <mergeCell ref="F15:F16"/>
    <mergeCell ref="F19:F20"/>
    <mergeCell ref="F21:F22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G4:G5"/>
    <mergeCell ref="G6:G7"/>
    <mergeCell ref="G9:G10"/>
    <mergeCell ref="G11:G12"/>
    <mergeCell ref="G13:G14"/>
    <mergeCell ref="G15:G16"/>
    <mergeCell ref="G19:G20"/>
    <mergeCell ref="G21:G22"/>
    <mergeCell ref="G24:G25"/>
    <mergeCell ref="G26:G27"/>
    <mergeCell ref="G28:G29"/>
    <mergeCell ref="G34:G35"/>
    <mergeCell ref="G36:G37"/>
    <mergeCell ref="G38:G39"/>
    <mergeCell ref="G40:G41"/>
    <mergeCell ref="G42:G43"/>
    <mergeCell ref="G44:G45"/>
    <mergeCell ref="G46:G47"/>
    <mergeCell ref="H4:H5"/>
    <mergeCell ref="H6:H7"/>
    <mergeCell ref="H9:H10"/>
    <mergeCell ref="H11:H12"/>
    <mergeCell ref="H13:H14"/>
    <mergeCell ref="H15:H16"/>
    <mergeCell ref="H19:H20"/>
    <mergeCell ref="H21:H22"/>
    <mergeCell ref="H24:H25"/>
    <mergeCell ref="H26:H27"/>
    <mergeCell ref="H28:H29"/>
    <mergeCell ref="H34:H35"/>
    <mergeCell ref="H36:H37"/>
    <mergeCell ref="H38:H39"/>
    <mergeCell ref="H40:H41"/>
    <mergeCell ref="H42:H43"/>
    <mergeCell ref="H44:H45"/>
    <mergeCell ref="H46:H47"/>
    <mergeCell ref="I4:I5"/>
    <mergeCell ref="I6:I7"/>
    <mergeCell ref="I9:I10"/>
    <mergeCell ref="I11:I12"/>
    <mergeCell ref="I13:I14"/>
    <mergeCell ref="I15:I16"/>
    <mergeCell ref="I19:I20"/>
    <mergeCell ref="I21:I22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46:I47"/>
    <mergeCell ref="J4:J5"/>
    <mergeCell ref="J6:J7"/>
    <mergeCell ref="J9:J10"/>
    <mergeCell ref="J11:J12"/>
    <mergeCell ref="J13:J14"/>
    <mergeCell ref="J15:J16"/>
    <mergeCell ref="J19:J20"/>
    <mergeCell ref="J21:J22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K4:K5"/>
    <mergeCell ref="K6:K7"/>
    <mergeCell ref="K9:K10"/>
    <mergeCell ref="K11:K12"/>
    <mergeCell ref="K13:K14"/>
    <mergeCell ref="K15:K16"/>
    <mergeCell ref="K19:K20"/>
    <mergeCell ref="K21:K22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L4:L5"/>
    <mergeCell ref="L6:L7"/>
    <mergeCell ref="L9:L10"/>
    <mergeCell ref="L11:L12"/>
    <mergeCell ref="L13:L14"/>
    <mergeCell ref="L15:L16"/>
    <mergeCell ref="L19:L20"/>
    <mergeCell ref="L21:L22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M4:M5"/>
    <mergeCell ref="M6:M7"/>
    <mergeCell ref="M9:M10"/>
    <mergeCell ref="M11:M12"/>
    <mergeCell ref="M13:M14"/>
    <mergeCell ref="M15:M16"/>
    <mergeCell ref="M19:M20"/>
    <mergeCell ref="M21:M22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M44:M45"/>
    <mergeCell ref="M46:M47"/>
    <mergeCell ref="G30:H31"/>
    <mergeCell ref="G32:H33"/>
  </mergeCells>
  <pageMargins left="0.314583333333333" right="0.156944444444444" top="0.747916666666667" bottom="0.66875" header="0.747916666666667" footer="0.5"/>
  <pageSetup paperSize="9" scale="93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统计明细（材料打印，红色为新增）</vt:lpstr>
      <vt:lpstr>财务核对（  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027427</cp:lastModifiedBy>
  <dcterms:created xsi:type="dcterms:W3CDTF">2019-06-27T06:12:00Z</dcterms:created>
  <cp:lastPrinted>2020-05-22T11:58:00Z</cp:lastPrinted>
  <dcterms:modified xsi:type="dcterms:W3CDTF">2022-03-17T06:54:00Z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C57C4688B33C43A88E567E725B4D0C16</vt:lpwstr>
  </property>
</Properties>
</file>